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00"/>
  </bookViews>
  <sheets>
    <sheet name="Anexo 5 Executiv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c">[1]QD26!#REF!</definedName>
    <definedName name="\d">#REF!</definedName>
    <definedName name="\e">[1]QD26!#REF!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\x">[1]QD08!#REF!</definedName>
    <definedName name="\z">[1]QD08!#REF!</definedName>
    <definedName name="__tab1">[4]INDICES!$A$7:$H$12</definedName>
    <definedName name="_1_">[3]DEUDA!#REF!</definedName>
    <definedName name="_11111010101">#REF!</definedName>
    <definedName name="_6_">[3]DEUDA!#REF!</definedName>
    <definedName name="_9.1.1.1.1.01.01.02">#REF!</definedName>
    <definedName name="_A23000">[5]BALANCETE.AGO99!#REF!</definedName>
    <definedName name="_ano2003">#REF!</definedName>
    <definedName name="_fpm2005">[6]BASE!#REF!</definedName>
    <definedName name="_fpm2006">[6]BASE!#REF!</definedName>
    <definedName name="_fpm2007">[6]BASE!#REF!</definedName>
    <definedName name="_fpm2008">[6]BASE!#REF!</definedName>
    <definedName name="_fpm2009">[6]BASE!#REF!</definedName>
    <definedName name="_ID">"II.19 BACEN balancete passivo(5)"</definedName>
    <definedName name="_Lin1">8</definedName>
    <definedName name="_Lin2">12</definedName>
    <definedName name="_Lin3">42</definedName>
    <definedName name="_lk2005">[6]BASE!#REF!</definedName>
    <definedName name="_lk2006">[6]BASE!#REF!</definedName>
    <definedName name="_lk2007">[6]BASE!#REF!</definedName>
    <definedName name="_lk2008">[6]BASE!#REF!</definedName>
    <definedName name="_lk2009">[6]BASE!#REF!</definedName>
    <definedName name="_NCol">7</definedName>
    <definedName name="_tab1">[4]INDICES!$A$7:$H$12</definedName>
    <definedName name="_Tipo">1</definedName>
    <definedName name="a">#REF!</definedName>
    <definedName name="A_FUNDORIO">[7]A_FUNDORIO!#REF!</definedName>
    <definedName name="A_IPP">[7]A_IPP!#REF!</definedName>
    <definedName name="A_PREVIRIO">[7]A_PREVIRIO!#REF!</definedName>
    <definedName name="A_RIOARTE">[7]A_RIOARTE!#REF!</definedName>
    <definedName name="A_SMTU">[7]A_SMTU!#REF!</definedName>
    <definedName name="anos">#REF!</definedName>
    <definedName name="_xlnm.Print_Area" localSheetId="0">'Anexo 5 Executivo'!$B$1:$L$36</definedName>
    <definedName name="bimestral">[8]Plano!$A$4000:$F$5999</definedName>
    <definedName name="bol">#REF!</definedName>
    <definedName name="BolCopin">#REF!,#REF!,#REF!</definedName>
    <definedName name="Cancela">#REF!,#REF!</definedName>
    <definedName name="ccc">[3]DEUDA!#REF!</definedName>
    <definedName name="cicero">#REF!</definedName>
    <definedName name="cod">[9]TesMetasMes!$O$10:$O$102</definedName>
    <definedName name="codA">[9]OFtesMetasMes!$O$10:$O$35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[7]DIRETA!$A$122</definedName>
    <definedName name="E_IMPRENSA">[7]E_IMPRENSA!#REF!</definedName>
    <definedName name="E_IPLAN">#REF!</definedName>
    <definedName name="E_MULTIRIO">[7]E_MULTIRIO!#REF!</definedName>
    <definedName name="E_RIOCOP">[7]E_RIOCOP!#REF!</definedName>
    <definedName name="E_RIOFILME">#REF!</definedName>
    <definedName name="E_RIOLUZ">#REF!</definedName>
    <definedName name="E_RIOURBE">#REF!</definedName>
    <definedName name="F_ESPORTES">[7]F_ESPORTES!#REF!</definedName>
    <definedName name="F_FUNDACAORIO">[7]F_FUNDACAORIO!#REF!</definedName>
    <definedName name="F_FUNLAR">[7]F_FUNLAR!#REF!</definedName>
    <definedName name="F_GEORIO">[7]F_GEORIO!#REF!</definedName>
    <definedName name="F_JGOULART">[7]F_JGOULART!#REF!</definedName>
    <definedName name="F_PEJ">[7]F_PEJ!#REF!</definedName>
    <definedName name="F_PLANETARIO">[7]F_PLANETARIO!#REF!</definedName>
    <definedName name="F_RIOAGUAS">[7]F_RIOAGUAS!#REF!</definedName>
    <definedName name="F_RIOZOO">[7]F_RIOZOO!#REF!</definedName>
    <definedName name="fdsafs">#REF!,#REF!</definedName>
    <definedName name="fdsf">#REF!</definedName>
    <definedName name="fxfd">[3]DEUDA!#REF!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[6]BASE!#REF!</definedName>
    <definedName name="icms2006">[6]BASE!#REF!</definedName>
    <definedName name="icms2007">[6]BASE!#REF!</definedName>
    <definedName name="icms2008">[6]BASE!#REF!</definedName>
    <definedName name="icms2009">[6]BASE!#REF!</definedName>
    <definedName name="igpdic">[3]DEUDA!#REF!</definedName>
    <definedName name="ipiex2005">[6]BASE!#REF!</definedName>
    <definedName name="ipiex2006">[6]BASE!#REF!</definedName>
    <definedName name="ipiex2007">[6]BASE!#REF!</definedName>
    <definedName name="ipiex2008">[6]BASE!#REF!</definedName>
    <definedName name="ipiex2009">[6]BASE!#REF!</definedName>
    <definedName name="Limitess">#REF!,#REF!</definedName>
    <definedName name="M_CETRIO">[7]M_CETRIO!#REF!</definedName>
    <definedName name="M_COMLURB">[7]M_COMLURB!#REF!</definedName>
    <definedName name="M_GUARDA">[7]M_GUARDA!#REF!</definedName>
    <definedName name="M_RIOTUR">[7]M_RIOTUR!#REF!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[8]Plano!$A$2:$G$2000</definedName>
    <definedName name="MENSAL2">#REF!</definedName>
    <definedName name="MENSAL4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int_Area_MI">#REF!</definedName>
    <definedName name="RECADM">#N/A</definedName>
    <definedName name="rgps">#REF!</definedName>
    <definedName name="RGPS1">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[11]ResumoEntidade!$BZ$1:$BZ$25</definedName>
    <definedName name="tcont">'[10]5030F'!$AA$44</definedName>
    <definedName name="tcontpatr">'[10]5030F'!$AA$47</definedName>
    <definedName name="tcontserv">'[10]5030F'!$AA$59</definedName>
    <definedName name="teste">#REF!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ULTMES">#REF!</definedName>
    <definedName name="xxx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/>
  <c r="L13"/>
  <c r="I12"/>
  <c r="I13"/>
  <c r="G12"/>
  <c r="G13"/>
  <c r="G26"/>
  <c r="I26" s="1"/>
  <c r="L26" s="1"/>
  <c r="G20"/>
  <c r="I20" s="1"/>
  <c r="L17"/>
  <c r="L18"/>
  <c r="L19"/>
  <c r="L21"/>
  <c r="L22"/>
  <c r="L23"/>
  <c r="L24"/>
  <c r="L25"/>
  <c r="L16"/>
  <c r="I17"/>
  <c r="I18"/>
  <c r="I19"/>
  <c r="I21"/>
  <c r="I22"/>
  <c r="I23"/>
  <c r="I24"/>
  <c r="I25"/>
  <c r="I16"/>
  <c r="I15" l="1"/>
  <c r="I27" s="1"/>
  <c r="L20"/>
  <c r="L15" s="1"/>
  <c r="L27" s="1"/>
  <c r="G15"/>
  <c r="G27" s="1"/>
</calcChain>
</file>

<file path=xl/sharedStrings.xml><?xml version="1.0" encoding="utf-8"?>
<sst xmlns="http://schemas.openxmlformats.org/spreadsheetml/2006/main" count="53" uniqueCount="53">
  <si>
    <t>PREFEITURA DA CIDADE DO RIO DE JANEIRO - PODER EXECUTIVO</t>
  </si>
  <si>
    <t>RELATÓRIO DE GESTÃO FISCAL</t>
  </si>
  <si>
    <t>DEMONSTRATIVO DA DISPONIBILIDADE DE CAIXA E DOS RESTOS A PAGAR</t>
  </si>
  <si>
    <t>ORÇAMENTOS FISCAL E DA SEGURIDADE SOCIAL</t>
  </si>
  <si>
    <t>JANEIRO A DEZEMBRO / 2020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</si>
  <si>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</si>
  <si>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</si>
  <si>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</si>
  <si>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</si>
  <si>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INSUFICIÊNCIA FINANCEIRA VERIFICADA NO CONSÓRCIO PÚBLICO</t>
  </si>
  <si>
    <r>
      <t>DISPONIBILIDADE DE CAIXA LÍQUIDA (ANTES DA INSCRIÇÃO EM RESTOS A PAGAR NÃO PROCESSADOS DO EXERCÍCIO)</t>
    </r>
    <r>
      <rPr>
        <b/>
        <vertAlign val="superscript"/>
        <sz val="10"/>
        <rFont val="Times New Roman"/>
        <family val="1"/>
      </rPr>
      <t>1</t>
    </r>
  </si>
  <si>
    <t>RESTOS A PAGAR EMPENHADOS E NÃO LIQUIDADOS DO EXERCÍCIO</t>
  </si>
  <si>
    <t>EMPENHOS NÃO LIQUIDADOS CANCELADOS (NÃO INSCRITOS POR INSUFICIÊNCIA FINANCEIRA)</t>
  </si>
  <si>
    <t>DISPONIBILIDADE DE CAIXA LÍQUIDA (APÓS A INSCRIÇÃO EM RESTOS A PAGAR NÃO PROCESSADOS DO EXERCÍCIO)</t>
  </si>
  <si>
    <t xml:space="preserve">Restos a Pagar Liquidados e Não Pagos </t>
  </si>
  <si>
    <t>Restos a Pagar Empenhados e Não Liquidados de Exercícios Anteriores</t>
  </si>
  <si>
    <r>
      <t xml:space="preserve">Demais Obrigaçãoes Fianceiras  </t>
    </r>
    <r>
      <rPr>
        <b/>
        <vertAlign val="superscript"/>
        <sz val="10"/>
        <rFont val="Times New Roman"/>
        <family val="1"/>
      </rPr>
      <t>7</t>
    </r>
  </si>
  <si>
    <t>De Exercícios Anteriores</t>
  </si>
  <si>
    <t>Do Exercício</t>
  </si>
  <si>
    <t>(a)</t>
  </si>
  <si>
    <t>(b)</t>
  </si>
  <si>
    <t>(c)</t>
  </si>
  <si>
    <t>(d)</t>
  </si>
  <si>
    <t>(e)</t>
  </si>
  <si>
    <t>(f)</t>
  </si>
  <si>
    <t>(g) = (a – (b + c + d + e) - f)</t>
  </si>
  <si>
    <t>(h)</t>
  </si>
  <si>
    <t>(i) = (g - h)</t>
  </si>
  <si>
    <t>TOTAL DOS RECURSOS NÃO VINCULADOS (I)</t>
  </si>
  <si>
    <r>
      <t xml:space="preserve">Recursos Ordinários  </t>
    </r>
    <r>
      <rPr>
        <vertAlign val="superscript"/>
        <sz val="10"/>
        <rFont val="Times New Roman"/>
        <family val="1"/>
      </rPr>
      <t>3</t>
    </r>
  </si>
  <si>
    <t>Outros Recursos não Vinculados</t>
  </si>
  <si>
    <t>TOTAL DOS RECURSOS VINCULADOS (II)</t>
  </si>
  <si>
    <r>
      <t xml:space="preserve">Receitas de Impostos e de Transferência de Impostos - Educação  </t>
    </r>
    <r>
      <rPr>
        <vertAlign val="superscript"/>
        <sz val="10"/>
        <rFont val="Times New Roman"/>
        <family val="1"/>
      </rPr>
      <t>4</t>
    </r>
  </si>
  <si>
    <t>Transferências do FUNDEB</t>
  </si>
  <si>
    <t>Outros Recursos Vinculados à Educação</t>
  </si>
  <si>
    <r>
      <t xml:space="preserve">Receitas de Impostos e de Transferência de Impostos - Saúde  </t>
    </r>
    <r>
      <rPr>
        <vertAlign val="superscript"/>
        <sz val="10"/>
        <rFont val="Times New Roman"/>
        <family val="1"/>
      </rPr>
      <t>5</t>
    </r>
  </si>
  <si>
    <t>Outros Recursos Vinculados à Saúde</t>
  </si>
  <si>
    <t>Recursos Vinculados  à Assistência Social</t>
  </si>
  <si>
    <r>
      <t xml:space="preserve">Recursos Vinculados ao RPPS - Plano Previdenciário  </t>
    </r>
    <r>
      <rPr>
        <vertAlign val="superscript"/>
        <sz val="10"/>
        <rFont val="Times New Roman"/>
        <family val="1"/>
      </rPr>
      <t>2</t>
    </r>
  </si>
  <si>
    <t>Recursos Vinculados  ao RPPS - Plano Financeiro</t>
  </si>
  <si>
    <r>
      <t xml:space="preserve">Recursos de Operações de Crédito (exceto vinculados à Educação e à Saúde)  </t>
    </r>
    <r>
      <rPr>
        <vertAlign val="superscript"/>
        <sz val="10"/>
        <rFont val="Times New Roman"/>
        <family val="1"/>
      </rPr>
      <t>6</t>
    </r>
  </si>
  <si>
    <t>Recursos de Alienação de Bens/Ativos</t>
  </si>
  <si>
    <t>Outros Recursos Vinculados</t>
  </si>
  <si>
    <t>TOTAL (III) = (I + II)</t>
  </si>
  <si>
    <t xml:space="preserve">NOTA: </t>
  </si>
  <si>
    <t xml:space="preserve"> 1) Essa coluna poderá apresentar valor negativo, indicando, nesse caso, insuficiência de caixa após o registro das obrigações financeiras.</t>
  </si>
  <si>
    <t>2) A disponibilidade de caixa do RPPS está comprometida com o Passivo Atuarial.</t>
  </si>
  <si>
    <t xml:space="preserve">3) A disponibilidade de caixa bruta dos recursos ordinários está comprometida com os recursos vinculados arrecadados e não transferidos e é composto  pela soma das fontes 100, 101, 102, 165, 168, 170, 200, 201 e 202. </t>
  </si>
  <si>
    <t>4) O total apresentado na linha "Receitas de Impostos e de Transferência de Impostos - Educação" é composto  pela soma das fontes 117, 163 e 172.</t>
  </si>
  <si>
    <t>5) O total apresentado na linha "Receitas de Impostos e de Transferência de Impostos - Saúde" é composto  pela soma das fontes 119, 164 e 173.</t>
  </si>
  <si>
    <t xml:space="preserve">6) Os recursos de Operações de Crédito foram executados orçamentariamente em uma única fonte de recursos, com identificação por atributos quanto às Obrigações Financeiras. </t>
  </si>
  <si>
    <t>FONTE: Sistema: FINCON, Unidade Responsável: Controladoria Geral do Município, Data e hora da Emissão: 03/03/2021 15:49</t>
  </si>
  <si>
    <t xml:space="preserve">7) O total apresentado nessa coluna trata das obrigações financeiras, relativas à respectiva vinculação, que deveriam ter sido executadas orçamentariamente, mas não transitaram por essa execução e, consequentemente não foram inscritas em restos a pagar, no montante de R$ 2.029.338.352,79 e os passivos referentes a valores restituíveis (depósitos e consignações), no montante de R$ 75.227.603,45.
</t>
  </si>
</sst>
</file>

<file path=xl/styles.xml><?xml version="1.0" encoding="utf-8"?>
<styleSheet xmlns="http://schemas.openxmlformats.org/spreadsheetml/2006/main">
  <numFmts count="4">
    <numFmt numFmtId="164" formatCode="&quot;R$ &quot;#,##0.00_);[Red]\(&quot;R$ &quot;#,##0.00\)"/>
    <numFmt numFmtId="165" formatCode="#,##0.00_ ;[Red]\-#,##0.00\ "/>
    <numFmt numFmtId="166" formatCode="#,##0.00_ ;\-#,##0.00\ "/>
    <numFmt numFmtId="167" formatCode="#,##0.00;[Black]\(#,##0.00\)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Fill="1" applyAlignment="1"/>
    <xf numFmtId="3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" fontId="3" fillId="0" borderId="6" xfId="1" applyFont="1" applyBorder="1" applyAlignment="1"/>
    <xf numFmtId="4" fontId="1" fillId="0" borderId="2" xfId="1" applyFont="1" applyBorder="1" applyAlignment="1">
      <alignment vertical="center"/>
    </xf>
    <xf numFmtId="4" fontId="1" fillId="0" borderId="7" xfId="1" applyFont="1" applyFill="1" applyBorder="1" applyAlignment="1">
      <alignment vertical="center"/>
    </xf>
    <xf numFmtId="4" fontId="3" fillId="0" borderId="2" xfId="1" applyFont="1" applyBorder="1" applyAlignment="1"/>
    <xf numFmtId="4" fontId="1" fillId="0" borderId="7" xfId="1" applyFont="1" applyBorder="1" applyAlignment="1">
      <alignment vertical="center"/>
    </xf>
    <xf numFmtId="4" fontId="1" fillId="0" borderId="7" xfId="1" applyFont="1" applyFill="1" applyBorder="1" applyAlignment="1">
      <alignment vertical="center" wrapText="1"/>
    </xf>
    <xf numFmtId="4" fontId="1" fillId="0" borderId="7" xfId="1" applyFont="1" applyBorder="1" applyAlignment="1">
      <alignment vertical="center" wrapText="1"/>
    </xf>
    <xf numFmtId="4" fontId="1" fillId="0" borderId="9" xfId="1" applyFont="1" applyBorder="1" applyAlignment="1">
      <alignment vertical="center" wrapText="1"/>
    </xf>
    <xf numFmtId="4" fontId="3" fillId="2" borderId="6" xfId="1" applyFont="1" applyFill="1" applyBorder="1" applyAlignment="1"/>
    <xf numFmtId="165" fontId="7" fillId="0" borderId="0" xfId="0" applyNumberFormat="1" applyFo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39" fontId="1" fillId="0" borderId="0" xfId="0" applyNumberFormat="1" applyFont="1" applyFill="1" applyAlignment="1"/>
    <xf numFmtId="0" fontId="1" fillId="0" borderId="0" xfId="2" applyFont="1" applyAlignment="1"/>
    <xf numFmtId="0" fontId="1" fillId="0" borderId="0" xfId="0" applyNumberFormat="1" applyFont="1" applyFill="1" applyBorder="1" applyAlignment="1"/>
    <xf numFmtId="166" fontId="1" fillId="0" borderId="0" xfId="0" applyNumberFormat="1" applyFont="1" applyFill="1" applyAlignment="1"/>
    <xf numFmtId="166" fontId="2" fillId="0" borderId="0" xfId="0" applyNumberFormat="1" applyFont="1"/>
    <xf numFmtId="4" fontId="2" fillId="0" borderId="0" xfId="1" applyFont="1"/>
    <xf numFmtId="167" fontId="3" fillId="0" borderId="6" xfId="1" applyNumberFormat="1" applyFont="1" applyFill="1" applyBorder="1" applyAlignment="1">
      <alignment wrapText="1"/>
    </xf>
    <xf numFmtId="167" fontId="1" fillId="0" borderId="6" xfId="1" applyNumberFormat="1" applyFont="1" applyFill="1" applyBorder="1" applyAlignment="1">
      <alignment vertical="top" wrapText="1"/>
    </xf>
    <xf numFmtId="167" fontId="1" fillId="0" borderId="2" xfId="1" applyNumberFormat="1" applyFont="1" applyFill="1" applyBorder="1" applyAlignment="1">
      <alignment wrapText="1"/>
    </xf>
    <xf numFmtId="167" fontId="1" fillId="0" borderId="2" xfId="1" applyNumberFormat="1" applyFont="1" applyFill="1" applyBorder="1" applyAlignment="1">
      <alignment vertical="top" wrapText="1"/>
    </xf>
    <xf numFmtId="167" fontId="1" fillId="0" borderId="9" xfId="1" applyNumberFormat="1" applyFont="1" applyFill="1" applyBorder="1" applyAlignment="1">
      <alignment wrapText="1"/>
    </xf>
    <xf numFmtId="167" fontId="1" fillId="0" borderId="9" xfId="1" applyNumberFormat="1" applyFont="1" applyFill="1" applyBorder="1" applyAlignment="1">
      <alignment vertical="top" wrapText="1"/>
    </xf>
    <xf numFmtId="167" fontId="3" fillId="0" borderId="6" xfId="1" applyNumberFormat="1" applyFont="1" applyFill="1" applyBorder="1" applyAlignment="1">
      <alignment vertical="center" wrapText="1"/>
    </xf>
    <xf numFmtId="167" fontId="3" fillId="0" borderId="6" xfId="1" applyNumberFormat="1" applyFont="1" applyFill="1" applyBorder="1" applyAlignment="1">
      <alignment vertical="top" wrapText="1"/>
    </xf>
    <xf numFmtId="167" fontId="1" fillId="0" borderId="7" xfId="1" applyNumberFormat="1" applyFont="1" applyFill="1" applyBorder="1" applyAlignment="1">
      <alignment vertical="center" wrapText="1"/>
    </xf>
    <xf numFmtId="167" fontId="1" fillId="0" borderId="7" xfId="1" applyNumberFormat="1" applyFont="1" applyFill="1" applyBorder="1" applyAlignment="1">
      <alignment vertical="top" wrapText="1"/>
    </xf>
    <xf numFmtId="167" fontId="3" fillId="2" borderId="6" xfId="1" applyNumberFormat="1" applyFont="1" applyFill="1" applyBorder="1" applyAlignment="1"/>
    <xf numFmtId="167" fontId="1" fillId="0" borderId="0" xfId="0" applyNumberFormat="1" applyFont="1" applyFill="1" applyAlignment="1"/>
    <xf numFmtId="4" fontId="1" fillId="0" borderId="0" xfId="0" applyNumberFormat="1" applyFont="1" applyFill="1" applyAlignment="1"/>
    <xf numFmtId="0" fontId="1" fillId="0" borderId="0" xfId="2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2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1\balan&#231;o%202000\WINDOWS\TEMP\Meus%20documentos\GABRIELA\PRESTA&#199;&#195;O%20DE%20CONTAS\QUADR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14\12.2014\Consolida&#231;&#227;oDez2014\Consolida&#231;&#227;oOut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2\prest_contas\WINDOWS\TEMP\PLANDO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B1:N39"/>
  <sheetViews>
    <sheetView showGridLines="0" tabSelected="1"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N31" sqref="N31:N32"/>
    </sheetView>
  </sheetViews>
  <sheetFormatPr defaultColWidth="8.85546875" defaultRowHeight="12.75"/>
  <cols>
    <col min="1" max="1" width="8.85546875" style="1"/>
    <col min="2" max="2" width="62.7109375" style="1" customWidth="1"/>
    <col min="3" max="3" width="17.42578125" style="1" customWidth="1"/>
    <col min="4" max="4" width="14.7109375" style="1" customWidth="1"/>
    <col min="5" max="5" width="15.5703125" style="1" bestFit="1" customWidth="1"/>
    <col min="6" max="6" width="16.7109375" style="1" customWidth="1"/>
    <col min="7" max="7" width="15.5703125" style="1" customWidth="1"/>
    <col min="8" max="8" width="21.42578125" style="1" customWidth="1"/>
    <col min="9" max="9" width="23.28515625" style="1" customWidth="1"/>
    <col min="10" max="10" width="17.5703125" style="1" customWidth="1"/>
    <col min="11" max="11" width="23.7109375" style="1" hidden="1" customWidth="1"/>
    <col min="12" max="12" width="20.28515625" style="1" customWidth="1"/>
    <col min="13" max="13" width="15.85546875" style="1" bestFit="1" customWidth="1"/>
    <col min="14" max="14" width="14.85546875" style="1" bestFit="1" customWidth="1"/>
    <col min="15" max="16384" width="8.85546875" style="1"/>
  </cols>
  <sheetData>
    <row r="1" spans="2:1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>
      <c r="B4" s="63" t="s">
        <v>3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>
      <c r="B6" s="63"/>
      <c r="C6" s="63"/>
      <c r="D6" s="63"/>
      <c r="E6" s="63"/>
      <c r="F6" s="63"/>
      <c r="G6" s="63"/>
      <c r="H6" s="63"/>
      <c r="I6" s="63"/>
      <c r="J6" s="2"/>
      <c r="K6" s="2"/>
      <c r="L6" s="2"/>
    </row>
    <row r="7" spans="2:12" ht="16.5" customHeight="1">
      <c r="B7" s="55" t="s">
        <v>5</v>
      </c>
      <c r="C7" s="55"/>
      <c r="D7" s="56"/>
      <c r="E7" s="3"/>
      <c r="F7" s="4"/>
      <c r="G7" s="4"/>
      <c r="H7" s="4"/>
      <c r="I7" s="2"/>
      <c r="J7" s="2"/>
      <c r="K7" s="5"/>
      <c r="L7" s="6">
        <v>1</v>
      </c>
    </row>
    <row r="8" spans="2:12">
      <c r="B8" s="57" t="s">
        <v>6</v>
      </c>
      <c r="C8" s="48" t="s">
        <v>7</v>
      </c>
      <c r="D8" s="59" t="s">
        <v>8</v>
      </c>
      <c r="E8" s="60"/>
      <c r="F8" s="60"/>
      <c r="G8" s="60"/>
      <c r="H8" s="61" t="s">
        <v>9</v>
      </c>
      <c r="I8" s="53" t="s">
        <v>10</v>
      </c>
      <c r="J8" s="48" t="s">
        <v>11</v>
      </c>
      <c r="K8" s="50" t="s">
        <v>12</v>
      </c>
      <c r="L8" s="48" t="s">
        <v>13</v>
      </c>
    </row>
    <row r="9" spans="2:12" ht="44.25" customHeight="1">
      <c r="B9" s="58"/>
      <c r="C9" s="49"/>
      <c r="D9" s="50" t="s">
        <v>14</v>
      </c>
      <c r="E9" s="50"/>
      <c r="F9" s="48" t="s">
        <v>15</v>
      </c>
      <c r="G9" s="51" t="s">
        <v>16</v>
      </c>
      <c r="H9" s="62"/>
      <c r="I9" s="54"/>
      <c r="J9" s="49"/>
      <c r="K9" s="50"/>
      <c r="L9" s="49"/>
    </row>
    <row r="10" spans="2:12" ht="57.6" customHeight="1">
      <c r="B10" s="58"/>
      <c r="C10" s="49"/>
      <c r="D10" s="7" t="s">
        <v>17</v>
      </c>
      <c r="E10" s="7" t="s">
        <v>18</v>
      </c>
      <c r="F10" s="49"/>
      <c r="G10" s="52"/>
      <c r="H10" s="62"/>
      <c r="I10" s="54"/>
      <c r="J10" s="49"/>
      <c r="K10" s="50"/>
      <c r="L10" s="49"/>
    </row>
    <row r="11" spans="2:12">
      <c r="B11" s="58"/>
      <c r="C11" s="8" t="s">
        <v>19</v>
      </c>
      <c r="D11" s="8" t="s">
        <v>20</v>
      </c>
      <c r="E11" s="8" t="s">
        <v>21</v>
      </c>
      <c r="F11" s="9" t="s">
        <v>22</v>
      </c>
      <c r="G11" s="10" t="s">
        <v>23</v>
      </c>
      <c r="H11" s="11" t="s">
        <v>24</v>
      </c>
      <c r="I11" s="12" t="s">
        <v>25</v>
      </c>
      <c r="J11" s="8" t="s">
        <v>26</v>
      </c>
      <c r="K11" s="48"/>
      <c r="L11" s="13" t="s">
        <v>27</v>
      </c>
    </row>
    <row r="12" spans="2:12">
      <c r="B12" s="14" t="s">
        <v>28</v>
      </c>
      <c r="C12" s="32">
        <v>-1065450903.6099999</v>
      </c>
      <c r="D12" s="32">
        <v>16000453.16</v>
      </c>
      <c r="E12" s="32">
        <v>646003480.28999972</v>
      </c>
      <c r="F12" s="32">
        <v>49689457.780000016</v>
      </c>
      <c r="G12" s="32">
        <f>+G13+G14</f>
        <v>1303701501.27</v>
      </c>
      <c r="H12" s="32">
        <v>0</v>
      </c>
      <c r="I12" s="32">
        <f>+I13+I14</f>
        <v>-3080845796.1099997</v>
      </c>
      <c r="J12" s="32">
        <v>1005722789.460001</v>
      </c>
      <c r="K12" s="33">
        <v>0</v>
      </c>
      <c r="L12" s="32">
        <f>+L13+L14</f>
        <v>-4086568585.5700006</v>
      </c>
    </row>
    <row r="13" spans="2:12" ht="15.75">
      <c r="B13" s="15" t="s">
        <v>29</v>
      </c>
      <c r="C13" s="34">
        <v>-1065450903.6099999</v>
      </c>
      <c r="D13" s="34">
        <v>16000453.16</v>
      </c>
      <c r="E13" s="34">
        <v>646003480.28999972</v>
      </c>
      <c r="F13" s="34">
        <v>49689457.780000016</v>
      </c>
      <c r="G13" s="34">
        <f>1300029939.61+120772.96+3550788.7</f>
        <v>1303701501.27</v>
      </c>
      <c r="H13" s="34">
        <v>0</v>
      </c>
      <c r="I13" s="40">
        <f t="shared" ref="I13" si="0">+C13-D13-E13-F13-G13</f>
        <v>-3080845796.1099997</v>
      </c>
      <c r="J13" s="34">
        <v>1005722789.460001</v>
      </c>
      <c r="K13" s="35">
        <v>0</v>
      </c>
      <c r="L13" s="40">
        <f>+I13-J13</f>
        <v>-4086568585.5700006</v>
      </c>
    </row>
    <row r="14" spans="2:12">
      <c r="B14" s="16" t="s">
        <v>30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  <c r="L14" s="36">
        <v>0</v>
      </c>
    </row>
    <row r="15" spans="2:12">
      <c r="B15" s="17" t="s">
        <v>31</v>
      </c>
      <c r="C15" s="38">
        <v>2637557910.3200002</v>
      </c>
      <c r="D15" s="38">
        <v>81548995.290000021</v>
      </c>
      <c r="E15" s="38">
        <v>1949623078.1399999</v>
      </c>
      <c r="F15" s="38">
        <v>79666235.430000007</v>
      </c>
      <c r="G15" s="38">
        <f>SUM(G16:G26)</f>
        <v>800864454.97000003</v>
      </c>
      <c r="H15" s="38">
        <v>0</v>
      </c>
      <c r="I15" s="38">
        <f>SUM(I16:I26)</f>
        <v>-274144853.51000005</v>
      </c>
      <c r="J15" s="38">
        <v>1094154025.7099998</v>
      </c>
      <c r="K15" s="39">
        <v>0</v>
      </c>
      <c r="L15" s="38">
        <f>SUM(L16:L26)</f>
        <v>-1368298879.2199996</v>
      </c>
    </row>
    <row r="16" spans="2:12" ht="15.75">
      <c r="B16" s="15" t="s">
        <v>32</v>
      </c>
      <c r="C16" s="40">
        <v>767418132.25</v>
      </c>
      <c r="D16" s="40">
        <v>0</v>
      </c>
      <c r="E16" s="40">
        <v>723750980.47000003</v>
      </c>
      <c r="F16" s="40">
        <v>696022.71</v>
      </c>
      <c r="G16" s="40">
        <v>2495578.33</v>
      </c>
      <c r="H16" s="40">
        <v>0</v>
      </c>
      <c r="I16" s="40">
        <f>+C16-D16-E16-F16-G16</f>
        <v>40475550.739999972</v>
      </c>
      <c r="J16" s="40">
        <v>42490855.670000121</v>
      </c>
      <c r="K16" s="41">
        <v>0</v>
      </c>
      <c r="L16" s="40">
        <f>+I16-J16</f>
        <v>-2015304.9300001487</v>
      </c>
    </row>
    <row r="17" spans="2:14">
      <c r="B17" s="18" t="s">
        <v>33</v>
      </c>
      <c r="C17" s="40">
        <v>303638684.88999999</v>
      </c>
      <c r="D17" s="40">
        <v>269387.19999999995</v>
      </c>
      <c r="E17" s="40">
        <v>188013068.48000014</v>
      </c>
      <c r="F17" s="40">
        <v>635484.11000000022</v>
      </c>
      <c r="G17" s="40">
        <v>53517460.679999992</v>
      </c>
      <c r="H17" s="40">
        <v>0</v>
      </c>
      <c r="I17" s="40">
        <f t="shared" ref="I17:I26" si="1">+C17-D17-E17-F17-G17</f>
        <v>61203284.419999868</v>
      </c>
      <c r="J17" s="40">
        <v>86201915.329999909</v>
      </c>
      <c r="K17" s="41">
        <v>0</v>
      </c>
      <c r="L17" s="40">
        <f t="shared" ref="L17:L26" si="2">+I17-J17</f>
        <v>-24998630.910000041</v>
      </c>
    </row>
    <row r="18" spans="2:14">
      <c r="B18" s="18" t="s">
        <v>34</v>
      </c>
      <c r="C18" s="40">
        <v>76552596.219999984</v>
      </c>
      <c r="D18" s="40">
        <v>223931.87</v>
      </c>
      <c r="E18" s="40">
        <v>4104424.2</v>
      </c>
      <c r="F18" s="40">
        <v>5983196.3099999996</v>
      </c>
      <c r="G18" s="40">
        <v>36827154.769999996</v>
      </c>
      <c r="H18" s="40">
        <v>0</v>
      </c>
      <c r="I18" s="40">
        <f t="shared" si="1"/>
        <v>29413889.069999978</v>
      </c>
      <c r="J18" s="40">
        <v>24754210.089999996</v>
      </c>
      <c r="K18" s="41">
        <v>0</v>
      </c>
      <c r="L18" s="40">
        <f t="shared" si="2"/>
        <v>4659678.9799999818</v>
      </c>
    </row>
    <row r="19" spans="2:14" ht="15.75">
      <c r="B19" s="18" t="s">
        <v>35</v>
      </c>
      <c r="C19" s="40">
        <v>414753475.93000001</v>
      </c>
      <c r="D19" s="40">
        <v>285304.36</v>
      </c>
      <c r="E19" s="40">
        <v>146652169.91999999</v>
      </c>
      <c r="F19" s="40">
        <v>30261290.790000007</v>
      </c>
      <c r="G19" s="40">
        <v>155693291.68000001</v>
      </c>
      <c r="H19" s="40">
        <v>0</v>
      </c>
      <c r="I19" s="40">
        <f t="shared" si="1"/>
        <v>81861419.180000007</v>
      </c>
      <c r="J19" s="40">
        <v>238369045.4199999</v>
      </c>
      <c r="K19" s="41">
        <v>0</v>
      </c>
      <c r="L19" s="40">
        <f t="shared" si="2"/>
        <v>-156507626.23999989</v>
      </c>
    </row>
    <row r="20" spans="2:14">
      <c r="B20" s="18" t="s">
        <v>36</v>
      </c>
      <c r="C20" s="40">
        <v>376457371.19</v>
      </c>
      <c r="D20" s="40">
        <v>872356.72999999986</v>
      </c>
      <c r="E20" s="40">
        <v>21808865.68</v>
      </c>
      <c r="F20" s="40">
        <v>11818492.059999997</v>
      </c>
      <c r="G20" s="40">
        <f>214678531.58+1562557.81</f>
        <v>216241089.39000002</v>
      </c>
      <c r="H20" s="40">
        <v>0</v>
      </c>
      <c r="I20" s="40">
        <f t="shared" si="1"/>
        <v>125716567.32999995</v>
      </c>
      <c r="J20" s="40">
        <v>179668307.72999978</v>
      </c>
      <c r="K20" s="41">
        <v>0</v>
      </c>
      <c r="L20" s="40">
        <f t="shared" si="2"/>
        <v>-53951740.399999827</v>
      </c>
    </row>
    <row r="21" spans="2:14">
      <c r="B21" s="18" t="s">
        <v>37</v>
      </c>
      <c r="C21" s="40">
        <v>34606687.890000001</v>
      </c>
      <c r="D21" s="40">
        <v>24187.38</v>
      </c>
      <c r="E21" s="40">
        <v>3925021.1299999985</v>
      </c>
      <c r="F21" s="40">
        <v>0</v>
      </c>
      <c r="G21" s="40">
        <v>1768760.31</v>
      </c>
      <c r="H21" s="40">
        <v>0</v>
      </c>
      <c r="I21" s="40">
        <f t="shared" si="1"/>
        <v>28888719.07</v>
      </c>
      <c r="J21" s="40">
        <v>9681095.459999999</v>
      </c>
      <c r="K21" s="41">
        <v>0</v>
      </c>
      <c r="L21" s="40">
        <f t="shared" si="2"/>
        <v>19207623.609999999</v>
      </c>
    </row>
    <row r="22" spans="2:14" ht="15.75">
      <c r="B22" s="19" t="s">
        <v>38</v>
      </c>
      <c r="C22" s="40">
        <v>9573392.3099999987</v>
      </c>
      <c r="D22" s="40">
        <v>0</v>
      </c>
      <c r="E22" s="40">
        <v>784794833.03999984</v>
      </c>
      <c r="F22" s="40">
        <v>0</v>
      </c>
      <c r="G22" s="40">
        <v>-633869.34000000078</v>
      </c>
      <c r="H22" s="40">
        <v>0</v>
      </c>
      <c r="I22" s="40">
        <f t="shared" si="1"/>
        <v>-774587571.38999987</v>
      </c>
      <c r="J22" s="40">
        <v>72567568.570000052</v>
      </c>
      <c r="K22" s="41">
        <v>0</v>
      </c>
      <c r="L22" s="40">
        <f t="shared" si="2"/>
        <v>-847155139.95999992</v>
      </c>
    </row>
    <row r="23" spans="2:14" hidden="1">
      <c r="B23" s="19" t="s">
        <v>39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f t="shared" si="1"/>
        <v>0</v>
      </c>
      <c r="J23" s="40">
        <v>0</v>
      </c>
      <c r="K23" s="41">
        <v>0</v>
      </c>
      <c r="L23" s="40">
        <f t="shared" si="2"/>
        <v>0</v>
      </c>
    </row>
    <row r="24" spans="2:14" ht="15.75">
      <c r="B24" s="20" t="s">
        <v>40</v>
      </c>
      <c r="C24" s="40">
        <v>49418752.450000003</v>
      </c>
      <c r="D24" s="40">
        <v>11493249.98</v>
      </c>
      <c r="E24" s="40">
        <v>9228907.0299999993</v>
      </c>
      <c r="F24" s="40">
        <v>149070.39000000001</v>
      </c>
      <c r="G24" s="40">
        <v>27476211.370000005</v>
      </c>
      <c r="H24" s="40">
        <v>0</v>
      </c>
      <c r="I24" s="40">
        <f t="shared" si="1"/>
        <v>1071313.6799999923</v>
      </c>
      <c r="J24" s="40">
        <v>25645317.010000002</v>
      </c>
      <c r="K24" s="41">
        <v>0</v>
      </c>
      <c r="L24" s="40">
        <f t="shared" si="2"/>
        <v>-24574003.330000009</v>
      </c>
    </row>
    <row r="25" spans="2:14">
      <c r="B25" s="20" t="s">
        <v>41</v>
      </c>
      <c r="C25" s="40">
        <v>12620820.899999999</v>
      </c>
      <c r="D25" s="40">
        <v>0</v>
      </c>
      <c r="E25" s="40">
        <v>133718.54999999981</v>
      </c>
      <c r="F25" s="40">
        <v>0</v>
      </c>
      <c r="G25" s="40">
        <v>0</v>
      </c>
      <c r="H25" s="40">
        <v>0</v>
      </c>
      <c r="I25" s="40">
        <f t="shared" si="1"/>
        <v>12487102.349999998</v>
      </c>
      <c r="J25" s="40">
        <v>1517250.72</v>
      </c>
      <c r="K25" s="41">
        <v>0</v>
      </c>
      <c r="L25" s="40">
        <f t="shared" si="2"/>
        <v>10969851.629999997</v>
      </c>
    </row>
    <row r="26" spans="2:14">
      <c r="B26" s="21" t="s">
        <v>42</v>
      </c>
      <c r="C26" s="40">
        <v>592517996.29000008</v>
      </c>
      <c r="D26" s="40">
        <v>68380577.770000026</v>
      </c>
      <c r="E26" s="40">
        <v>67211089.639999986</v>
      </c>
      <c r="F26" s="40">
        <v>30122679.060000002</v>
      </c>
      <c r="G26" s="40">
        <f>307476824.23+1953.55</f>
        <v>307478777.78000003</v>
      </c>
      <c r="H26" s="40">
        <v>0</v>
      </c>
      <c r="I26" s="40">
        <f t="shared" si="1"/>
        <v>119324872.04000002</v>
      </c>
      <c r="J26" s="40">
        <v>413258459.70999992</v>
      </c>
      <c r="K26" s="41">
        <v>0</v>
      </c>
      <c r="L26" s="40">
        <f t="shared" si="2"/>
        <v>-293933587.6699999</v>
      </c>
    </row>
    <row r="27" spans="2:14">
      <c r="B27" s="22" t="s">
        <v>43</v>
      </c>
      <c r="C27" s="42">
        <v>1572107006.7100003</v>
      </c>
      <c r="D27" s="42">
        <v>97549448.450000018</v>
      </c>
      <c r="E27" s="42">
        <v>2595626558.4299994</v>
      </c>
      <c r="F27" s="42">
        <v>129355693.21000002</v>
      </c>
      <c r="G27" s="42">
        <f>+G15+G12</f>
        <v>2104565956.24</v>
      </c>
      <c r="H27" s="42">
        <v>0</v>
      </c>
      <c r="I27" s="42">
        <f>+I15+I12</f>
        <v>-3354990649.6199999</v>
      </c>
      <c r="J27" s="42">
        <v>2099876815.1700008</v>
      </c>
      <c r="K27" s="42">
        <v>0</v>
      </c>
      <c r="L27" s="42">
        <f>+L15+L12</f>
        <v>-5454867464.79</v>
      </c>
      <c r="M27" s="23"/>
    </row>
    <row r="28" spans="2:14">
      <c r="B28" s="24" t="s">
        <v>51</v>
      </c>
      <c r="C28" s="24"/>
      <c r="D28" s="24"/>
      <c r="E28" s="4"/>
      <c r="F28" s="4"/>
      <c r="G28" s="4"/>
      <c r="H28" s="4"/>
      <c r="I28" s="25"/>
      <c r="J28" s="26"/>
      <c r="K28" s="2"/>
      <c r="L28" s="2"/>
    </row>
    <row r="29" spans="2:14">
      <c r="B29" s="46" t="s">
        <v>44</v>
      </c>
      <c r="C29" s="46"/>
      <c r="D29" s="46"/>
      <c r="E29" s="25"/>
      <c r="F29" s="25"/>
      <c r="G29" s="25"/>
      <c r="H29" s="25"/>
      <c r="I29" s="25"/>
      <c r="J29" s="2"/>
      <c r="K29" s="2"/>
      <c r="L29" s="26"/>
    </row>
    <row r="30" spans="2:14">
      <c r="B30" s="27" t="s">
        <v>45</v>
      </c>
      <c r="C30" s="27"/>
      <c r="D30" s="27"/>
      <c r="E30" s="28"/>
      <c r="F30" s="28"/>
      <c r="G30" s="28"/>
      <c r="H30" s="28"/>
      <c r="I30" s="28"/>
      <c r="J30" s="2"/>
      <c r="K30" s="2"/>
      <c r="L30" s="29"/>
    </row>
    <row r="31" spans="2:14">
      <c r="B31" s="27" t="s">
        <v>46</v>
      </c>
      <c r="C31" s="27"/>
      <c r="D31" s="27"/>
      <c r="E31" s="28"/>
      <c r="F31" s="28"/>
      <c r="G31" s="28"/>
      <c r="H31" s="28"/>
      <c r="I31" s="28"/>
      <c r="J31" s="2"/>
      <c r="K31" s="2"/>
      <c r="L31" s="43"/>
      <c r="M31" s="30"/>
    </row>
    <row r="32" spans="2:14">
      <c r="B32" s="27" t="s">
        <v>47</v>
      </c>
      <c r="C32" s="27"/>
      <c r="D32" s="27"/>
      <c r="E32" s="28"/>
      <c r="F32" s="28"/>
      <c r="G32" s="28"/>
      <c r="H32" s="28"/>
      <c r="I32" s="28"/>
      <c r="J32" s="2"/>
      <c r="K32" s="2"/>
      <c r="L32" s="2"/>
      <c r="N32" s="31"/>
    </row>
    <row r="33" spans="2:14">
      <c r="B33" s="27" t="s">
        <v>48</v>
      </c>
      <c r="C33" s="27"/>
      <c r="D33" s="27"/>
      <c r="E33" s="28"/>
      <c r="F33" s="28"/>
      <c r="G33" s="28"/>
      <c r="H33" s="28"/>
      <c r="I33" s="28"/>
      <c r="J33" s="2"/>
      <c r="K33" s="2"/>
      <c r="L33" s="44"/>
      <c r="N33" s="30"/>
    </row>
    <row r="34" spans="2:14">
      <c r="B34" s="27" t="s">
        <v>49</v>
      </c>
      <c r="C34" s="27"/>
      <c r="D34" s="27"/>
      <c r="E34" s="28"/>
      <c r="F34" s="28"/>
      <c r="G34" s="28"/>
      <c r="H34" s="28"/>
      <c r="I34" s="28"/>
      <c r="J34" s="2"/>
      <c r="K34" s="2"/>
      <c r="L34" s="2"/>
    </row>
    <row r="35" spans="2:14">
      <c r="B35" s="27" t="s">
        <v>50</v>
      </c>
      <c r="C35" s="27"/>
      <c r="D35" s="27"/>
      <c r="E35" s="28"/>
      <c r="F35" s="28"/>
      <c r="G35" s="28"/>
      <c r="H35" s="28"/>
      <c r="I35" s="28"/>
      <c r="J35" s="2"/>
      <c r="K35" s="2"/>
      <c r="L35" s="2"/>
    </row>
    <row r="36" spans="2:14" ht="39.75" customHeight="1">
      <c r="B36" s="47" t="s">
        <v>52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9" spans="2:14" ht="30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mergeCells count="21">
    <mergeCell ref="B6:I6"/>
    <mergeCell ref="B1:L1"/>
    <mergeCell ref="B2:L2"/>
    <mergeCell ref="B3:L3"/>
    <mergeCell ref="B4:L4"/>
    <mergeCell ref="B5:L5"/>
    <mergeCell ref="B7:D7"/>
    <mergeCell ref="B8:B11"/>
    <mergeCell ref="C8:C10"/>
    <mergeCell ref="D8:G8"/>
    <mergeCell ref="H8:H10"/>
    <mergeCell ref="B39:L39"/>
    <mergeCell ref="B29:D29"/>
    <mergeCell ref="B36:L36"/>
    <mergeCell ref="J8:J10"/>
    <mergeCell ref="K8:K11"/>
    <mergeCell ref="L8:L10"/>
    <mergeCell ref="D9:E9"/>
    <mergeCell ref="F9:F10"/>
    <mergeCell ref="G9:G10"/>
    <mergeCell ref="I8:I10"/>
  </mergeCells>
  <pageMargins left="0.51181102362204722" right="0.34" top="0.78740157480314965" bottom="0.78740157480314965" header="0.31496062992125984" footer="0.31496062992125984"/>
  <pageSetup paperSize="9" scale="61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5 Executivo</vt:lpstr>
      <vt:lpstr>'Anexo 5 Executivo'!Area_de_impressao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Martins Loureiro</dc:creator>
  <cp:lastModifiedBy>02992378</cp:lastModifiedBy>
  <cp:lastPrinted>2021-03-03T20:26:21Z</cp:lastPrinted>
  <dcterms:created xsi:type="dcterms:W3CDTF">2021-03-03T18:49:12Z</dcterms:created>
  <dcterms:modified xsi:type="dcterms:W3CDTF">2021-03-04T13:36:39Z</dcterms:modified>
</cp:coreProperties>
</file>