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00"/>
  </bookViews>
  <sheets>
    <sheet name="Anexo 6 - Executiv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c">#REF!</definedName>
    <definedName name="\d">#REF!</definedName>
    <definedName name="\e">[1]QD26!#REF!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\x">[1]QD08!#REF!</definedName>
    <definedName name="\z">[1]QD08!#REF!</definedName>
    <definedName name="__tab1">[4]INDICES!$A$7:$H$12</definedName>
    <definedName name="_1_">[3]DEUDA!#REF!</definedName>
    <definedName name="_11111010101">#REF!</definedName>
    <definedName name="_6_">[3]DEUDA!#REF!</definedName>
    <definedName name="_9.1.1.1.1.01.01.02">#REF!</definedName>
    <definedName name="_A23000">[5]BALANCETE.AGO99!#REF!</definedName>
    <definedName name="_ano2003">#REF!</definedName>
    <definedName name="_fpm2005">[6]BASE!#REF!</definedName>
    <definedName name="_fpm2006">[6]BASE!#REF!</definedName>
    <definedName name="_fpm2007">[6]BASE!#REF!</definedName>
    <definedName name="_fpm2008">[6]BASE!#REF!</definedName>
    <definedName name="_fpm2009">[6]BASE!#REF!</definedName>
    <definedName name="_ID">"II.19 BACEN balancete passivo(5)"</definedName>
    <definedName name="_Lin1">8</definedName>
    <definedName name="_Lin2">12</definedName>
    <definedName name="_Lin3">42</definedName>
    <definedName name="_lk2005">[6]BASE!#REF!</definedName>
    <definedName name="_lk2006">[6]BASE!#REF!</definedName>
    <definedName name="_lk2007">[6]BASE!#REF!</definedName>
    <definedName name="_lk2008">[6]BASE!#REF!</definedName>
    <definedName name="_lk2009">[6]BASE!#REF!</definedName>
    <definedName name="_NCol">7</definedName>
    <definedName name="_tab1">[4]INDICES!$A$7:$H$12</definedName>
    <definedName name="_Tipo">1</definedName>
    <definedName name="a">#REF!</definedName>
    <definedName name="A_FUNDORIO">[7]A_FUNDORIO!#REF!</definedName>
    <definedName name="A_IPP">[7]A_IPP!#REF!</definedName>
    <definedName name="A_PREVIRIO">[7]A_PREVIRIO!#REF!</definedName>
    <definedName name="A_RIOARTE">[7]A_RIOARTE!#REF!</definedName>
    <definedName name="A_SMTU">[7]A_SMTU!#REF!</definedName>
    <definedName name="Ações">#REF!</definedName>
    <definedName name="anos">#REF!</definedName>
    <definedName name="_xlnm.Print_Area" localSheetId="0">'Anexo 6 - Executivo'!$B$1:$D$37</definedName>
    <definedName name="Até_o_2º_Quadrimestre">#REF!</definedName>
    <definedName name="bimestral">[8]Plano!$A$4000:$F$5999</definedName>
    <definedName name="bol">#REF!</definedName>
    <definedName name="BolCopin">#REF!,#REF!,#REF!</definedName>
    <definedName name="Cancela">#REF!,#REF!</definedName>
    <definedName name="ccc">[3]DEUDA!#REF!</definedName>
    <definedName name="cicero">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[9]TesMetasMes!$O$10:$O$102</definedName>
    <definedName name="codA">[9]OFtesMetasMes!$O$10:$O$35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RETA">#REF!</definedName>
    <definedName name="DIRETA1">#REF!</definedName>
    <definedName name="DIRETAS">[7]DIRETA!$A$122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[7]E_IMPRENSA!#REF!</definedName>
    <definedName name="E_IPLAN">#REF!</definedName>
    <definedName name="E_MULTIRIO">[7]E_MULTIRIO!#REF!</definedName>
    <definedName name="E_RIOCOP">[7]E_RIOCOP!#REF!</definedName>
    <definedName name="E_RIOFILME">#REF!</definedName>
    <definedName name="E_RIOLUZ">#REF!</definedName>
    <definedName name="E_RIOURBE">#REF!</definedName>
    <definedName name="Elementos">#REF!</definedName>
    <definedName name="F_ESPORTES">[7]F_ESPORTES!#REF!</definedName>
    <definedName name="F_FUNDACAORIO">[7]F_FUNDACAORIO!#REF!</definedName>
    <definedName name="F_FUNLAR">[7]F_FUNLAR!#REF!</definedName>
    <definedName name="F_GEORIO">[7]F_GEORIO!#REF!</definedName>
    <definedName name="F_JGOULART">[7]F_JGOULART!#REF!</definedName>
    <definedName name="F_PEJ">[7]F_PEJ!#REF!</definedName>
    <definedName name="F_PLANETARIO">[7]F_PLANETARIO!#REF!</definedName>
    <definedName name="F_RIOAGUAS">[7]F_RIOAGUAS!#REF!</definedName>
    <definedName name="F_RIOZOO">[7]F_RIOZOO!#REF!</definedName>
    <definedName name="fdsafs">#REF!,#REF!</definedName>
    <definedName name="fdsf">#REF!</definedName>
    <definedName name="fhksjd">#REF!,#REF!</definedName>
    <definedName name="fsdfs">#REF!</definedName>
    <definedName name="fxfd">[3]DEUDA!#REF!</definedName>
    <definedName name="G">#N/A</definedName>
    <definedName name="Ganhos_e_perdas_de_receita">#REF!</definedName>
    <definedName name="Ganhos_e_Perdas_de_Receita_99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[6]BASE!#REF!</definedName>
    <definedName name="icms2006">[6]BASE!#REF!</definedName>
    <definedName name="icms2007">[6]BASE!#REF!</definedName>
    <definedName name="icms2008">[6]BASE!#REF!</definedName>
    <definedName name="icms2009">[6]BASE!#REF!</definedName>
    <definedName name="igpdic">[3]DEUDA!#REF!</definedName>
    <definedName name="ipiex2005">[6]BASE!#REF!</definedName>
    <definedName name="ipiex2006">[6]BASE!#REF!</definedName>
    <definedName name="ipiex2007">[6]BASE!#REF!</definedName>
    <definedName name="ipiex2008">[6]BASE!#REF!</definedName>
    <definedName name="ipiex2009">[6]BASE!#REF!</definedName>
    <definedName name="last">#REF!</definedName>
    <definedName name="Limitess">#REF!,#REF!</definedName>
    <definedName name="LiqAteBimAnt">#REF!</definedName>
    <definedName name="LiqAteBimestre">#REF!</definedName>
    <definedName name="LiqNoBim">#REF!</definedName>
    <definedName name="M_CETRIO">[7]M_CETRIO!#REF!</definedName>
    <definedName name="M_COMLURB">[7]M_COMLURB!#REF!</definedName>
    <definedName name="M_GUARDA">[7]M_GUARDA!#REF!</definedName>
    <definedName name="M_RIOTUR">[7]M_RIOTUR!#REF!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[8]Plano!$A$2:$G$2000</definedName>
    <definedName name="MENSAL2">#REF!</definedName>
    <definedName name="MENSAL4">#REF!</definedName>
    <definedName name="Naturezas">#REF!</definedName>
    <definedName name="nobo1">#REF!</definedName>
    <definedName name="Novo">#REF!</definedName>
    <definedName name="ofcont">'[10]5030F'!$AB$44</definedName>
    <definedName name="ofcontpatr">'[10]5030F'!$AB$47</definedName>
    <definedName name="ofcontserv">'[10]5030F'!$AB$59</definedName>
    <definedName name="offfundef">'[10]5030F'!$AB$748</definedName>
    <definedName name="offpm">'[10]5030F'!$AB$314</definedName>
    <definedName name="offundef">'[10]5030F'!$AB$394</definedName>
    <definedName name="oficms">'[10]5030F'!$AB$378</definedName>
    <definedName name="ofind">'[10]5030F'!$AB$198</definedName>
    <definedName name="ofiptu">'[10]5030F'!$AB$9</definedName>
    <definedName name="ofipva">'[10]5030F'!$AB$380</definedName>
    <definedName name="ofiss">'[10]5030F'!$AB$15</definedName>
    <definedName name="ofitbi">'[10]5030F'!$AB$12</definedName>
    <definedName name="oforc">'[10]5030F'!$AB$472</definedName>
    <definedName name="ofort">'[10]5030F'!$AB$19</definedName>
    <definedName name="ofpat">'[10]5030F'!$AB$79</definedName>
    <definedName name="ofserv">'[10]5030F'!$AB$208</definedName>
    <definedName name="oftransf">'[10]5030F'!$AB$310</definedName>
    <definedName name="PageMaker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orto_Maravilha">'[11]M-Anexo 13-PPP'!$B$36</definedName>
    <definedName name="PrevAtu">#REF!</definedName>
    <definedName name="PrevInicial">#REF!</definedName>
    <definedName name="Print_Area_MI">#REF!</definedName>
    <definedName name="RECADM">#N/A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[12]ResumoEntidade!$BZ$1:$BZ$25</definedName>
    <definedName name="tcont">'[10]5030F'!$AA$44</definedName>
    <definedName name="tcontpatr">'[10]5030F'!$AA$47</definedName>
    <definedName name="tcontserv">'[10]5030F'!$AA$59</definedName>
    <definedName name="teste">#REF!</definedName>
    <definedName name="tffundef">'[10]5030F'!$AA$748</definedName>
    <definedName name="tfpm">'[10]5030F'!$AA$314</definedName>
    <definedName name="tfundef">'[10]5030F'!$AA$394</definedName>
    <definedName name="ticms">'[10]5030F'!$AA$378</definedName>
    <definedName name="tind">'[10]5030F'!$AA$198</definedName>
    <definedName name="tiptu">'[10]5030F'!$AA$9</definedName>
    <definedName name="tipva">'[10]5030F'!$AA$380</definedName>
    <definedName name="tiss">'[10]5030F'!$AA$15</definedName>
    <definedName name="titbi">'[10]5030F'!$AA$12</definedName>
    <definedName name="torc">'[10]5030F'!$AA$472</definedName>
    <definedName name="tort">'[10]5030F'!$AA$19</definedName>
    <definedName name="tpat">'[10]5030F'!$AA$79</definedName>
    <definedName name="tserv">'[10]5030F'!$AA$208</definedName>
    <definedName name="ttransf">'[10]5030F'!$AA$310</definedName>
    <definedName name="ULTMES">#REF!</definedName>
    <definedName name="xxx">#REF!,#REF!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/>
  <c r="D35"/>
  <c r="C35"/>
  <c r="C30"/>
  <c r="C28"/>
  <c r="D28" s="1"/>
  <c r="C24"/>
  <c r="D24" s="1"/>
  <c r="C20"/>
  <c r="D20" s="1"/>
  <c r="C14"/>
  <c r="D14" s="1"/>
  <c r="D11"/>
  <c r="C25" s="1"/>
  <c r="D10"/>
  <c r="D9"/>
  <c r="B5"/>
  <c r="D30" l="1"/>
  <c r="C16"/>
  <c r="D16" s="1"/>
  <c r="C31"/>
  <c r="C29"/>
  <c r="C15"/>
  <c r="D15" s="1"/>
  <c r="C17"/>
  <c r="D17" s="1"/>
  <c r="C21"/>
  <c r="D21" s="1"/>
</calcChain>
</file>

<file path=xl/sharedStrings.xml><?xml version="1.0" encoding="utf-8"?>
<sst xmlns="http://schemas.openxmlformats.org/spreadsheetml/2006/main" count="46" uniqueCount="35">
  <si>
    <t>PREFEITURA DA CIDADE DO RIO DE JANEIRO - PODER EXECUTIVO</t>
  </si>
  <si>
    <t>RELATÓRIO DE GESTÃO FISCAL</t>
  </si>
  <si>
    <t>DEMONSTRATIVO SIMPLIFICADO DO RELATÓRIO DE GESTÃO FISCAL</t>
  </si>
  <si>
    <t>ORÇAMENTOS FISCAL E DA SEGURIDADE SOCIAL</t>
  </si>
  <si>
    <t xml:space="preserve"> LRF, art. 48 - Anexo 6</t>
  </si>
  <si>
    <t>Em Reais</t>
  </si>
  <si>
    <t>RECEITA CORRENTE LÍQUIDA</t>
  </si>
  <si>
    <t>VALOR ATÉ O QUADRIMESTRE</t>
  </si>
  <si>
    <t>Receita Corrente Líquida</t>
  </si>
  <si>
    <t>Receita Corrente Líquida Ajustada para Cálculo dos Limites de Endividamento</t>
  </si>
  <si>
    <t>Receita Corrente Líquida Ajustada para Cálculo dos Limites da Despesa com Pessoal</t>
  </si>
  <si>
    <t>DESPESA COM PESSOAL</t>
  </si>
  <si>
    <t>VALOR</t>
  </si>
  <si>
    <t>% SOBRE A RCL</t>
  </si>
  <si>
    <t>Despesa Total com Pessoal - DTP</t>
  </si>
  <si>
    <t>Limite Máximo (incisos I, II e III, art. 20 da LRF) - 54,00%</t>
  </si>
  <si>
    <t>Limite Prudencial  (parágrafo único, art. 22 da LRF) - 51,30%</t>
  </si>
  <si>
    <t xml:space="preserve"> </t>
  </si>
  <si>
    <t>Limite de Alerta (inciso II do §1º do art. 59 da LRF) - 48,60%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</si>
  <si>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</si>
  <si>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</si>
  <si>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</si>
  <si>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</si>
  <si>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</si>
  <si>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</si>
  <si>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</si>
  <si>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Limite Definido pelo Senado Federal para Operações de Crédito Externas e Internas</t>
  </si>
  <si>
    <t>Operações de Crédito por Antecipação da Receita</t>
  </si>
  <si>
    <t>Limite Definido pelo Senado Federal para Operações de Crédito por Antecipação da Receita</t>
  </si>
  <si>
    <t>RESTOS A PAGAR</t>
  </si>
  <si>
    <t>INSCRIÇÃO EM RESTOS A PAGAR NÃO PROCESSADOS DO EXERCÍCIO</t>
  </si>
  <si>
    <t>DISPONIBILIDADE DE CAIXA LÍQUIDA (APÓS A INSCRIÇÃO EM RESTOS A PAGAR NÃO PROCESSADOS DO EXERCÍCIO)</t>
  </si>
  <si>
    <t>EM RESTOS A PAGAR NÃO PROCESSADOS</t>
  </si>
  <si>
    <t>Valor Total</t>
  </si>
  <si>
    <t>Dados Preliminares</t>
  </si>
</sst>
</file>

<file path=xl/styles.xml><?xml version="1.0" encoding="utf-8"?>
<styleSheet xmlns="http://schemas.openxmlformats.org/spreadsheetml/2006/main">
  <numFmts count="3">
    <numFmt numFmtId="164" formatCode="&quot;R$ &quot;#,##0.00_);[Red]\(&quot;R$ &quot;#,##0.00\)"/>
    <numFmt numFmtId="165" formatCode="_(* #,##0.00_);_(* \(#,##0.00\);_(* &quot;-&quot;??_);_(@_)"/>
    <numFmt numFmtId="166" formatCode="_(* #,##0.00_);_(* \(#,##0.00\);_(* &quot;0,00&quot;_);_(@_)"/>
  </numFmts>
  <fonts count="5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0" fontId="2" fillId="0" borderId="2" xfId="2" applyFont="1" applyBorder="1"/>
    <xf numFmtId="0" fontId="2" fillId="0" borderId="2" xfId="0" applyNumberFormat="1" applyFont="1" applyFill="1" applyBorder="1" applyAlignment="1"/>
    <xf numFmtId="165" fontId="2" fillId="0" borderId="3" xfId="1" applyNumberFormat="1" applyFont="1" applyFill="1" applyBorder="1" applyAlignment="1">
      <alignment horizontal="right"/>
    </xf>
    <xf numFmtId="0" fontId="2" fillId="0" borderId="4" xfId="2" applyFont="1" applyBorder="1"/>
    <xf numFmtId="0" fontId="2" fillId="0" borderId="4" xfId="0" applyNumberFormat="1" applyFont="1" applyFill="1" applyBorder="1" applyAlignment="1"/>
    <xf numFmtId="165" fontId="2" fillId="0" borderId="5" xfId="1" applyNumberFormat="1" applyFont="1" applyFill="1" applyBorder="1" applyAlignment="1">
      <alignment horizontal="right"/>
    </xf>
    <xf numFmtId="0" fontId="2" fillId="0" borderId="6" xfId="2" applyFont="1" applyBorder="1"/>
    <xf numFmtId="0" fontId="2" fillId="0" borderId="6" xfId="0" applyNumberFormat="1" applyFont="1" applyFill="1" applyBorder="1" applyAlignment="1"/>
    <xf numFmtId="165" fontId="2" fillId="0" borderId="7" xfId="1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/>
    <xf numFmtId="0" fontId="2" fillId="0" borderId="8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166" fontId="2" fillId="0" borderId="10" xfId="0" applyNumberFormat="1" applyFont="1" applyFill="1" applyBorder="1" applyAlignment="1"/>
    <xf numFmtId="166" fontId="2" fillId="0" borderId="10" xfId="1" applyNumberFormat="1" applyFont="1" applyFill="1" applyBorder="1" applyAlignment="1"/>
    <xf numFmtId="0" fontId="2" fillId="0" borderId="9" xfId="0" applyNumberFormat="1" applyFont="1" applyFill="1" applyBorder="1" applyAlignment="1"/>
    <xf numFmtId="166" fontId="2" fillId="0" borderId="9" xfId="0" applyNumberFormat="1" applyFont="1" applyFill="1" applyBorder="1" applyAlignment="1"/>
    <xf numFmtId="166" fontId="2" fillId="0" borderId="9" xfId="1" applyNumberFormat="1" applyFont="1" applyFill="1" applyBorder="1" applyAlignment="1"/>
    <xf numFmtId="0" fontId="2" fillId="0" borderId="11" xfId="0" applyNumberFormat="1" applyFont="1" applyFill="1" applyBorder="1" applyAlignment="1"/>
    <xf numFmtId="166" fontId="2" fillId="0" borderId="11" xfId="0" applyNumberFormat="1" applyFont="1" applyFill="1" applyBorder="1" applyAlignment="1"/>
    <xf numFmtId="166" fontId="2" fillId="0" borderId="11" xfId="1" applyNumberFormat="1" applyFont="1" applyFill="1" applyBorder="1" applyAlignment="1"/>
    <xf numFmtId="0" fontId="2" fillId="0" borderId="12" xfId="0" applyNumberFormat="1" applyFont="1" applyFill="1" applyBorder="1" applyAlignment="1"/>
    <xf numFmtId="164" fontId="2" fillId="0" borderId="13" xfId="0" applyNumberFormat="1" applyFont="1" applyFill="1" applyBorder="1" applyAlignment="1">
      <alignment horizontal="right"/>
    </xf>
    <xf numFmtId="0" fontId="3" fillId="2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/>
    <xf numFmtId="166" fontId="2" fillId="0" borderId="4" xfId="0" applyNumberFormat="1" applyFont="1" applyFill="1" applyBorder="1" applyAlignment="1"/>
    <xf numFmtId="165" fontId="2" fillId="0" borderId="0" xfId="1" applyNumberFormat="1" applyFont="1" applyFill="1" applyAlignment="1"/>
    <xf numFmtId="166" fontId="2" fillId="0" borderId="6" xfId="0" applyNumberFormat="1" applyFont="1" applyFill="1" applyBorder="1" applyAlignment="1"/>
    <xf numFmtId="4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0" fontId="4" fillId="0" borderId="0" xfId="2" applyFont="1" applyBorder="1"/>
    <xf numFmtId="0" fontId="2" fillId="0" borderId="5" xfId="0" applyNumberFormat="1" applyFont="1" applyFill="1" applyBorder="1" applyAlignment="1"/>
    <xf numFmtId="0" fontId="2" fillId="0" borderId="14" xfId="0" applyNumberFormat="1" applyFont="1" applyFill="1" applyBorder="1" applyAlignment="1"/>
    <xf numFmtId="166" fontId="2" fillId="0" borderId="14" xfId="1" applyNumberFormat="1" applyFont="1" applyFill="1" applyBorder="1" applyAlignment="1"/>
    <xf numFmtId="0" fontId="2" fillId="0" borderId="15" xfId="0" applyNumberFormat="1" applyFont="1" applyFill="1" applyBorder="1" applyAlignment="1"/>
    <xf numFmtId="22" fontId="2" fillId="0" borderId="1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1\balan&#231;o%202000\WINDOWS\TEMP\Meus%20documentos\GABRIELA\PRESTA&#199;&#195;O%20DE%20CONTAS\QUADR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21\12-dezembro2021\L.R.F.12.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14\12.2014\Consolida&#231;&#227;oDez2014\Consolida&#231;&#227;oOut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21\12-dezembro2021\Pessoal%2012.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21\12-dezembro2021\RGF%20Anexo%205_dezembro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2\prest_contas\WINDOWS\TEMP\PLANDO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6 Prim e Nom  (2)"/>
      <sheetName val="Instruções"/>
      <sheetName val="DATAS"/>
      <sheetName val="Capas"/>
      <sheetName val="SFunção"/>
      <sheetName val="RECEITA 2020"/>
      <sheetName val="Tabelas 2021"/>
      <sheetName val="Execução FR"/>
      <sheetName val="PREVISÃO RECEITA 2021"/>
      <sheetName val="Planilha4"/>
      <sheetName val="RECEITA 2021"/>
      <sheetName val="CUBO RECEITA"/>
      <sheetName val="EC 109"/>
      <sheetName val="DESPESA 2020"/>
      <sheetName val="Planilha1"/>
      <sheetName val="DESPESA 2021"/>
      <sheetName val="EXEC REC ORÇ"/>
      <sheetName val="Anexo 1 - Balanço Orçamentário"/>
      <sheetName val="B-RREO Anexo 2"/>
      <sheetName val="C-RREO-Anexo 3"/>
      <sheetName val="Anexo 4 - RPPS (M)"/>
      <sheetName val="Anexo 6 Prim e Nom "/>
      <sheetName val="Memória Anexo 6"/>
      <sheetName val="Anexo 7 - RP Poder e Órgão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RGF-Anexo 01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Anexo 6 - Consolidado"/>
      <sheetName val="RGF-Anexo 02"/>
      <sheetName val="RGF-Anexo 03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  <sheetDataSet>
      <sheetData sheetId="0"/>
      <sheetData sheetId="1"/>
      <sheetData sheetId="2">
        <row r="2">
          <cell r="A2" t="str">
            <v>JANEIRO A DEZEMBRO / 2021</v>
          </cell>
        </row>
        <row r="19">
          <cell r="A19" t="str">
            <v>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8">
          <cell r="N48">
            <v>30765532631.209991</v>
          </cell>
        </row>
        <row r="50">
          <cell r="N50">
            <v>30730452480.850002</v>
          </cell>
        </row>
        <row r="52">
          <cell r="N52">
            <v>30730452480.850002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36">
          <cell r="B36">
            <v>0</v>
          </cell>
        </row>
      </sheetData>
      <sheetData sheetId="28"/>
      <sheetData sheetId="29"/>
      <sheetData sheetId="30"/>
      <sheetData sheetId="31">
        <row r="38">
          <cell r="D38">
            <v>15471775181.409996</v>
          </cell>
          <cell r="E38">
            <v>12499294078.369995</v>
          </cell>
          <cell r="F38">
            <v>13428876191.389996</v>
          </cell>
        </row>
      </sheetData>
      <sheetData sheetId="32">
        <row r="22">
          <cell r="C22">
            <v>0</v>
          </cell>
          <cell r="D22">
            <v>0</v>
          </cell>
          <cell r="E22">
            <v>0</v>
          </cell>
        </row>
      </sheetData>
      <sheetData sheetId="33">
        <row r="39">
          <cell r="C39">
            <v>9581021.5800000001</v>
          </cell>
        </row>
        <row r="42">
          <cell r="C42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PN"/>
      <sheetName val="Instruções"/>
      <sheetName val="Tabelas"/>
      <sheetName val="DATAS"/>
      <sheetName val="Planilha1"/>
      <sheetName val="Despesa 2020"/>
      <sheetName val="Planilha4"/>
      <sheetName val="Planilha2"/>
      <sheetName val="Planilha5"/>
      <sheetName val="Despesa 2021"/>
      <sheetName val="Gerencial"/>
      <sheetName val="Base 2021"/>
      <sheetName val="Base Legislativo 2020"/>
      <sheetName val="Executivo Royaltie"/>
      <sheetName val="SICONFI RGF-Anexo 01 Máscara"/>
      <sheetName val="Planilha3"/>
      <sheetName val="Executivo"/>
      <sheetName val="Royalties"/>
      <sheetName val="Anexo 1 - Pessoal CMRJ"/>
      <sheetName val="Anexo 1 - Pessoal TCMRJ"/>
      <sheetName val="Anexo 1 - Pessoal Consolidado"/>
      <sheetName val="ElianeTotti"/>
      <sheetName val="Trajetória"/>
      <sheetName val="Estu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N39">
            <v>12986170045.970001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oDeContas"/>
      <sheetName val="Tabelas"/>
      <sheetName val="Fundos"/>
      <sheetName val="SaldoContas"/>
      <sheetName val="Demais Obrigações Direta"/>
      <sheetName val="Demais Obrigações Indiretas"/>
      <sheetName val="Fornecedores &quot;P&quot;"/>
      <sheetName val="RPP"/>
      <sheetName val="RPN"/>
      <sheetName val="DESPESA"/>
      <sheetName val="Classificação"/>
      <sheetName val="Anexo 5 - Direta"/>
      <sheetName val="Anexo 5 - Indireta"/>
      <sheetName val="Anexo 5 -Legislativo"/>
      <sheetName val="Anexo 5 - Executivo"/>
      <sheetName val="Anexo 5 - Consolidado"/>
      <sheetName val="Siconfi"/>
      <sheetName val="Partes Relacionadas"/>
      <sheetName val="Anexo 5 Executivo"/>
      <sheetName val=" Anexo 5 Consolidado"/>
      <sheetName val="Composição MOP abr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7">
          <cell r="J27">
            <v>1039382454.4599999</v>
          </cell>
          <cell r="L27">
            <v>441090788.64000016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  <sheetName val="___Cct_02_prest_contas_WINDOW_2"/>
      <sheetName val="[PLANDOAR.XLS][PLANDOAR.XLS][PL"/>
      <sheetName val="[PLANDOAR.XLS]___Cct_02_prest_2"/>
      <sheetName val="[PLANDOAR.XLS][PLANDOAR.XLS]__2"/>
      <sheetName val="[PLANDOAR.XLS][PLANDOAR.XLS]__3"/>
      <sheetName val="[PLANDOAR.XLS]___Cct_02_prest_3"/>
      <sheetName val="[PLANDOAR.XLS][PLANDOAR.XLS]_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G37"/>
  <sheetViews>
    <sheetView showGridLines="0" tabSelected="1" topLeftCell="A8" zoomScale="120" zoomScaleNormal="120" workbookViewId="0">
      <selection activeCell="E37" sqref="E37"/>
    </sheetView>
  </sheetViews>
  <sheetFormatPr defaultColWidth="9.140625" defaultRowHeight="12.75"/>
  <cols>
    <col min="1" max="1" width="9.140625" style="1"/>
    <col min="2" max="2" width="78.5703125" style="1" customWidth="1"/>
    <col min="3" max="4" width="17.7109375" style="1" customWidth="1"/>
    <col min="5" max="5" width="19.85546875" style="1" customWidth="1"/>
    <col min="6" max="16384" width="9.140625" style="1"/>
  </cols>
  <sheetData>
    <row r="1" spans="2:5">
      <c r="B1" s="49" t="s">
        <v>0</v>
      </c>
      <c r="C1" s="49"/>
      <c r="D1" s="49"/>
    </row>
    <row r="2" spans="2:5">
      <c r="B2" s="49" t="s">
        <v>1</v>
      </c>
      <c r="C2" s="49"/>
      <c r="D2" s="49"/>
    </row>
    <row r="3" spans="2:5" s="2" customFormat="1">
      <c r="B3" s="50" t="s">
        <v>2</v>
      </c>
      <c r="C3" s="50"/>
      <c r="D3" s="50"/>
    </row>
    <row r="4" spans="2:5" s="2" customFormat="1">
      <c r="B4" s="49" t="s">
        <v>3</v>
      </c>
      <c r="C4" s="49"/>
      <c r="D4" s="49"/>
    </row>
    <row r="5" spans="2:5" s="2" customFormat="1">
      <c r="B5" s="49" t="str">
        <f>[11]DATAS!A2</f>
        <v>JANEIRO A DEZEMBRO / 2021</v>
      </c>
      <c r="C5" s="49"/>
      <c r="D5" s="49"/>
    </row>
    <row r="6" spans="2:5">
      <c r="B6" s="3"/>
      <c r="C6" s="3"/>
      <c r="D6" s="3"/>
    </row>
    <row r="7" spans="2:5">
      <c r="B7" s="1" t="s">
        <v>4</v>
      </c>
      <c r="D7" s="4" t="s">
        <v>5</v>
      </c>
    </row>
    <row r="8" spans="2:5">
      <c r="B8" s="5" t="s">
        <v>6</v>
      </c>
      <c r="C8" s="51" t="s">
        <v>7</v>
      </c>
      <c r="D8" s="52"/>
    </row>
    <row r="9" spans="2:5">
      <c r="B9" s="6" t="s">
        <v>8</v>
      </c>
      <c r="C9" s="7"/>
      <c r="D9" s="8">
        <f>'[11]C-RREO-Anexo 3'!$N$48</f>
        <v>30765532631.209991</v>
      </c>
    </row>
    <row r="10" spans="2:5">
      <c r="B10" s="9" t="s">
        <v>9</v>
      </c>
      <c r="C10" s="10"/>
      <c r="D10" s="11">
        <f>'[11]C-RREO-Anexo 3'!$N$50</f>
        <v>30730452480.850002</v>
      </c>
    </row>
    <row r="11" spans="2:5">
      <c r="B11" s="12" t="s">
        <v>10</v>
      </c>
      <c r="C11" s="13"/>
      <c r="D11" s="14">
        <f>'[11]C-RREO-Anexo 3'!$N$52</f>
        <v>30730452480.850002</v>
      </c>
    </row>
    <row r="12" spans="2:5">
      <c r="B12" s="15"/>
      <c r="C12" s="16"/>
      <c r="D12" s="17"/>
    </row>
    <row r="13" spans="2:5">
      <c r="B13" s="18" t="s">
        <v>11</v>
      </c>
      <c r="C13" s="19" t="s">
        <v>12</v>
      </c>
      <c r="D13" s="18" t="s">
        <v>13</v>
      </c>
    </row>
    <row r="14" spans="2:5">
      <c r="B14" s="20" t="s">
        <v>14</v>
      </c>
      <c r="C14" s="21">
        <f>'[13]Executivo Royaltie'!$N$39</f>
        <v>12986170045.970001</v>
      </c>
      <c r="D14" s="22">
        <f>C14/$D$11*100</f>
        <v>42.258310560387834</v>
      </c>
    </row>
    <row r="15" spans="2:5">
      <c r="B15" s="23" t="s">
        <v>15</v>
      </c>
      <c r="C15" s="24">
        <f>$D$11*0.54</f>
        <v>16594444339.659002</v>
      </c>
      <c r="D15" s="25">
        <f>C15/$D$11*100</f>
        <v>54</v>
      </c>
    </row>
    <row r="16" spans="2:5">
      <c r="B16" s="23" t="s">
        <v>16</v>
      </c>
      <c r="C16" s="24">
        <f>D11*0.513</f>
        <v>15764722122.676052</v>
      </c>
      <c r="D16" s="25">
        <f>C16/$D$11*100</f>
        <v>51.300000000000004</v>
      </c>
      <c r="E16" s="1" t="s">
        <v>17</v>
      </c>
    </row>
    <row r="17" spans="2:7">
      <c r="B17" s="26" t="s">
        <v>18</v>
      </c>
      <c r="C17" s="27">
        <f>D11*0.486</f>
        <v>14934999905.6931</v>
      </c>
      <c r="D17" s="28">
        <f>C17/$D$11*100</f>
        <v>48.6</v>
      </c>
      <c r="E17" s="1" t="s">
        <v>17</v>
      </c>
    </row>
    <row r="18" spans="2:7">
      <c r="B18" s="15"/>
      <c r="C18" s="29"/>
      <c r="D18" s="30"/>
    </row>
    <row r="19" spans="2:7">
      <c r="B19" s="31" t="s">
        <v>19</v>
      </c>
      <c r="C19" s="5" t="s">
        <v>12</v>
      </c>
      <c r="D19" s="31" t="s">
        <v>13</v>
      </c>
      <c r="E19" s="32" t="s">
        <v>17</v>
      </c>
      <c r="F19" s="1" t="s">
        <v>17</v>
      </c>
    </row>
    <row r="20" spans="2:7">
      <c r="B20" s="23" t="s">
        <v>20</v>
      </c>
      <c r="C20" s="33">
        <f>IF(ABS([11]DATAS!$A$19)&lt;5,'[11]Anexo 2 - Dívida (E,DF e M)'!D38,IF(ABS([11]DATAS!$A$19)&lt;9,'[11]Anexo 2 - Dívida (E,DF e M)'!E38,'[11]Anexo 2 - Dívida (E,DF e M)'!F38))</f>
        <v>13428876191.389996</v>
      </c>
      <c r="D20" s="25">
        <f>C20/$D$11*100</f>
        <v>43.69892112639193</v>
      </c>
      <c r="E20" s="34"/>
    </row>
    <row r="21" spans="2:7">
      <c r="B21" s="26" t="s">
        <v>21</v>
      </c>
      <c r="C21" s="35">
        <f>D11*1.2</f>
        <v>36876542977.020004</v>
      </c>
      <c r="D21" s="28">
        <f>C21/$D$11*100</f>
        <v>120</v>
      </c>
    </row>
    <row r="22" spans="2:7">
      <c r="B22" s="15"/>
      <c r="C22" s="29"/>
      <c r="D22" s="30"/>
    </row>
    <row r="23" spans="2:7">
      <c r="B23" s="31" t="s">
        <v>22</v>
      </c>
      <c r="C23" s="5" t="s">
        <v>12</v>
      </c>
      <c r="D23" s="31" t="s">
        <v>13</v>
      </c>
    </row>
    <row r="24" spans="2:7">
      <c r="B24" s="23" t="s">
        <v>23</v>
      </c>
      <c r="C24" s="33">
        <f>IF(ABS([11]DATAS!$A$19)&lt;5,'[11]Anexo 3 - Garantias'!C22,IF(ABS([11]DATAS!$A$19)&lt;9,'[11]Anexo 3 - Garantias'!D22,'[11]Anexo 3 - Garantias'!E22))</f>
        <v>0</v>
      </c>
      <c r="D24" s="25">
        <f>C24/$D$11*100</f>
        <v>0</v>
      </c>
      <c r="E24" s="36" t="s">
        <v>17</v>
      </c>
      <c r="F24" s="37"/>
      <c r="G24" s="37"/>
    </row>
    <row r="25" spans="2:7">
      <c r="B25" s="26" t="s">
        <v>21</v>
      </c>
      <c r="C25" s="35">
        <f>ROUND(D11*0.22,2)</f>
        <v>6760699545.79</v>
      </c>
      <c r="D25" s="28">
        <v>22</v>
      </c>
      <c r="F25" s="37"/>
      <c r="G25" s="37"/>
    </row>
    <row r="26" spans="2:7">
      <c r="B26" s="15"/>
      <c r="C26" s="29"/>
      <c r="D26" s="30"/>
      <c r="F26" s="37"/>
      <c r="G26" s="37"/>
    </row>
    <row r="27" spans="2:7">
      <c r="B27" s="31" t="s">
        <v>24</v>
      </c>
      <c r="C27" s="5" t="s">
        <v>12</v>
      </c>
      <c r="D27" s="31" t="s">
        <v>13</v>
      </c>
      <c r="F27" s="38"/>
      <c r="G27" s="37"/>
    </row>
    <row r="28" spans="2:7">
      <c r="B28" s="23" t="s">
        <v>25</v>
      </c>
      <c r="C28" s="33">
        <f>'[11]Anexo 4 -Op. Crédito'!C39</f>
        <v>9581021.5800000001</v>
      </c>
      <c r="D28" s="25">
        <f>C28/$D$11*100</f>
        <v>3.1177613105340743E-2</v>
      </c>
      <c r="F28" s="38"/>
      <c r="G28" s="37"/>
    </row>
    <row r="29" spans="2:7">
      <c r="B29" s="23" t="s">
        <v>26</v>
      </c>
      <c r="C29" s="33">
        <f>$D$11*D29/100</f>
        <v>4916872396.9360008</v>
      </c>
      <c r="D29" s="25">
        <v>16</v>
      </c>
      <c r="F29" s="38"/>
      <c r="G29" s="37"/>
    </row>
    <row r="30" spans="2:7">
      <c r="B30" s="23" t="s">
        <v>27</v>
      </c>
      <c r="C30" s="33">
        <f>'[11]Anexo 4 -Op. Crédito'!C42</f>
        <v>0</v>
      </c>
      <c r="D30" s="25">
        <f>C30/$D$11*100</f>
        <v>0</v>
      </c>
      <c r="F30" s="38"/>
      <c r="G30" s="37"/>
    </row>
    <row r="31" spans="2:7">
      <c r="B31" s="26" t="s">
        <v>28</v>
      </c>
      <c r="C31" s="35">
        <f>$D$11*D31/100</f>
        <v>2151131673.6595006</v>
      </c>
      <c r="D31" s="28">
        <v>7.0000000000000009</v>
      </c>
      <c r="F31" s="37"/>
      <c r="G31" s="37"/>
    </row>
    <row r="32" spans="2:7">
      <c r="B32" s="10"/>
      <c r="C32" s="37"/>
      <c r="D32" s="39"/>
      <c r="F32" s="37"/>
      <c r="G32" s="37"/>
    </row>
    <row r="33" spans="2:7" ht="55.5" customHeight="1">
      <c r="B33" s="45" t="s">
        <v>29</v>
      </c>
      <c r="C33" s="47" t="s">
        <v>30</v>
      </c>
      <c r="D33" s="47" t="s">
        <v>31</v>
      </c>
      <c r="E33" s="37"/>
      <c r="F33" s="37"/>
      <c r="G33" s="37"/>
    </row>
    <row r="34" spans="2:7" ht="55.5" customHeight="1">
      <c r="B34" s="46"/>
      <c r="C34" s="48"/>
      <c r="D34" s="48" t="s">
        <v>32</v>
      </c>
      <c r="E34" s="37"/>
      <c r="F34" s="37"/>
      <c r="G34" s="37"/>
    </row>
    <row r="35" spans="2:7">
      <c r="B35" s="40" t="s">
        <v>33</v>
      </c>
      <c r="C35" s="41">
        <f>+'[14]Anexo 5 Executivo'!$J$27</f>
        <v>1039382454.4599999</v>
      </c>
      <c r="D35" s="41">
        <f>'[14]Anexo 5 Executivo'!$L$27</f>
        <v>441090788.64000016</v>
      </c>
      <c r="F35" s="37"/>
      <c r="G35" s="37"/>
    </row>
    <row r="36" spans="2:7">
      <c r="B36" s="42" t="str">
        <f ca="1">CONCATENATE("FONTE: Sistema: FINCON, Unidade Responsável: Controladoria Geral do Município, Data e hora da Emissão: ",TEXT(NOW(),"dd/mm/aaaa hh:mm"))</f>
        <v>FONTE: Sistema: FINCON, Unidade Responsável: Controladoria Geral do Município, Data e hora da Emissão: 31/01/2022 10:32</v>
      </c>
      <c r="C36" s="42"/>
      <c r="D36" s="43"/>
      <c r="F36" s="37"/>
      <c r="G36" s="37"/>
    </row>
    <row r="37" spans="2:7" s="37" customFormat="1">
      <c r="B37" s="44" t="s">
        <v>34</v>
      </c>
    </row>
  </sheetData>
  <mergeCells count="9">
    <mergeCell ref="B33:B34"/>
    <mergeCell ref="C33:C34"/>
    <mergeCell ref="D33:D34"/>
    <mergeCell ref="B1:D1"/>
    <mergeCell ref="B2:D2"/>
    <mergeCell ref="B3:D3"/>
    <mergeCell ref="B4:D4"/>
    <mergeCell ref="B5:D5"/>
    <mergeCell ref="C8:D8"/>
  </mergeCells>
  <printOptions horizontalCentered="1"/>
  <pageMargins left="0.39370078740157483" right="0.39370078740157483" top="0.98425196850393704" bottom="0.98425196850393704" header="0" footer="0.19685039370078741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6 - Executivo</vt:lpstr>
      <vt:lpstr>'Anexo 6 - Executivo'!Area_de_impressao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02992378</cp:lastModifiedBy>
  <cp:lastPrinted>2022-01-28T20:30:49Z</cp:lastPrinted>
  <dcterms:created xsi:type="dcterms:W3CDTF">2022-01-28T20:30:07Z</dcterms:created>
  <dcterms:modified xsi:type="dcterms:W3CDTF">2022-01-31T13:33:59Z</dcterms:modified>
</cp:coreProperties>
</file>