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DG\publico\GAB\IA-CM\2.7 Instrumentos Referenciais\OT Avaliação\Versões publicadas\Apêndices_Orientações Técnicas_Avaliação\"/>
    </mc:Choice>
  </mc:AlternateContent>
  <xr:revisionPtr revIDLastSave="0" documentId="13_ncr:1_{9A09A6E7-7A6C-482A-A15E-D2B97D5C5B12}" xr6:coauthVersionLast="47" xr6:coauthVersionMax="47" xr10:uidLastSave="{00000000-0000-0000-0000-000000000000}"/>
  <bookViews>
    <workbookView xWindow="-120" yWindow="-120" windowWidth="29040" windowHeight="15840" tabRatio="721" xr2:uid="{00000000-000D-0000-FFFF-FFFF00000000}"/>
  </bookViews>
  <sheets>
    <sheet name="LEVANTAMENTO" sheetId="1" r:id="rId1"/>
    <sheet name="AVALIAÇÃO" sheetId="4" r:id="rId2"/>
  </sheets>
  <definedNames>
    <definedName name="_xlnm.Print_Area" localSheetId="1">AVALIAÇÃO!$A$1:$F$28</definedName>
    <definedName name="_xlnm.Print_Area" localSheetId="0">LEVANTAMENTO!$A$1:$F$72</definedName>
    <definedName name="_xlnm.Print_Titles" localSheetId="0">LEVANTAMENTO!$9:$11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24" i="1"/>
  <c r="F21" i="1"/>
  <c r="F15" i="1"/>
  <c r="F12" i="1"/>
  <c r="F33" i="1"/>
  <c r="F30" i="1"/>
  <c r="F54" i="1"/>
  <c r="F51" i="1"/>
  <c r="C17" i="4" s="1"/>
  <c r="D17" i="4" s="1"/>
  <c r="E17" i="4" s="1"/>
  <c r="F17" i="4" s="1"/>
  <c r="F48" i="1"/>
  <c r="F45" i="1"/>
  <c r="C16" i="4" s="1"/>
  <c r="D16" i="4" s="1"/>
  <c r="E16" i="4" s="1"/>
  <c r="F16" i="4" s="1"/>
  <c r="F39" i="1"/>
  <c r="F36" i="1"/>
  <c r="F27" i="1"/>
  <c r="C14" i="4" s="1"/>
  <c r="D14" i="4" s="1"/>
  <c r="E14" i="4" s="1"/>
  <c r="F14" i="4" s="1"/>
  <c r="F18" i="1"/>
  <c r="C15" i="4" l="1"/>
  <c r="D15" i="4" s="1"/>
  <c r="E15" i="4" s="1"/>
  <c r="F15" i="4" s="1"/>
  <c r="C13" i="4"/>
  <c r="C18" i="4" s="1"/>
  <c r="D18" i="4" s="1"/>
  <c r="E18" i="4" s="1"/>
  <c r="F18" i="4" s="1"/>
  <c r="D13" i="4" l="1"/>
  <c r="E13" i="4" s="1"/>
  <c r="F13" i="4" s="1"/>
</calcChain>
</file>

<file path=xl/sharedStrings.xml><?xml version="1.0" encoding="utf-8"?>
<sst xmlns="http://schemas.openxmlformats.org/spreadsheetml/2006/main" count="159" uniqueCount="108">
  <si>
    <t>ÓRGÃO/ENTIDADE:</t>
  </si>
  <si>
    <t>TÍTULO DO TRABALHO:</t>
  </si>
  <si>
    <t>ORDEM DE SERVIÇO:</t>
  </si>
  <si>
    <t>Feito por:</t>
  </si>
  <si>
    <t>Data</t>
  </si>
  <si>
    <t>Revisado por:</t>
  </si>
  <si>
    <t>Data:</t>
  </si>
  <si>
    <t>Processo associado ao objeto auditado: Avaliação dos Controles Internos</t>
  </si>
  <si>
    <t>Objetivo deste papel de trabalho: Levantamento, documentação e avaliação da estrutura de controle interno</t>
  </si>
  <si>
    <t>Questão proposta para verificar aplicação do componente</t>
  </si>
  <si>
    <t>Ambiente de Controle</t>
  </si>
  <si>
    <t>Aderência à integridade e valores éticos</t>
  </si>
  <si>
    <t xml:space="preserve"> O órgão/unidade auditada possui um código de conduta/integridade?</t>
  </si>
  <si>
    <t>Os princípios de conduta/integridade do código de conduta/integridade são amplamente divulgados?</t>
  </si>
  <si>
    <t>É assegurado o cumprimento do código de conduta/integridade?</t>
  </si>
  <si>
    <t>As competências e responsabilidades estão formalmente estabelecidas (Decreto/Resolução )?</t>
  </si>
  <si>
    <t>As competências e responsabilidades formalmente estabelecidas são respeitadas?</t>
  </si>
  <si>
    <t>As delegações de competência são formalizadas por ato válido?</t>
  </si>
  <si>
    <t>O número de servidores alocados no órgão/unidade (setores, serviço, ...) é suficiente?</t>
  </si>
  <si>
    <t xml:space="preserve">Os servidores recebem treinamento antes de iniciar o trabalho? </t>
  </si>
  <si>
    <t>Ocorrem capacitações periódicas para atualização e aprimoramento?</t>
  </si>
  <si>
    <t xml:space="preserve">NÍVEL AVALIAÇÃO DE CONTROLES </t>
  </si>
  <si>
    <t>LEVANTAMENTO DA ESTRUTURA DE CONTROLE INTERNO DO ÓRGÃO/UNIDADE</t>
  </si>
  <si>
    <t>Componente de Controle Interno</t>
  </si>
  <si>
    <t>Item avaliado</t>
  </si>
  <si>
    <t xml:space="preserve">Estrutura de competências e responsabilidades </t>
  </si>
  <si>
    <t>Avaliação de riscos</t>
  </si>
  <si>
    <t>Os riscos conhecidos são gerenciados?</t>
  </si>
  <si>
    <t>Atividades de controle</t>
  </si>
  <si>
    <t>O órgão já mapeou seus processos de negócio relevantes?</t>
  </si>
  <si>
    <t>O órgão já estabeleceu atividades de controle para os processos que ocorrem em seus setores ?</t>
  </si>
  <si>
    <t>Ocorrem atividades de controle sobre a infraestrutura da tecnologia ?</t>
  </si>
  <si>
    <t>Ocorrem atividades de controle sobre os processos relevantes de aquisição, desenvolvimento e manutenção de tecnologia?</t>
  </si>
  <si>
    <t>Desenvolvimento e implementação de atividades de controle</t>
  </si>
  <si>
    <t>Atividades de controle sobre a tecnologia</t>
  </si>
  <si>
    <t>Informação e comunicação</t>
  </si>
  <si>
    <t>Disseminação de informações internamente</t>
  </si>
  <si>
    <t>Comunicação com outros setores</t>
  </si>
  <si>
    <t>Monitoramento</t>
  </si>
  <si>
    <t>Realização de avaliações contínuas</t>
  </si>
  <si>
    <t>Comunicação das deficiências dos controles internos</t>
  </si>
  <si>
    <t>S</t>
  </si>
  <si>
    <t>N</t>
  </si>
  <si>
    <t>CONCLUSÃO:</t>
  </si>
  <si>
    <t>SERVIÇO EXECUTADO:</t>
  </si>
  <si>
    <t>NÍVEL DE CONFIANÇA</t>
  </si>
  <si>
    <t>AVANÇADO</t>
  </si>
  <si>
    <t>BAIXO</t>
  </si>
  <si>
    <t>MÉDIO</t>
  </si>
  <si>
    <t>ALTO</t>
  </si>
  <si>
    <t>O órgão/unidade auditada integra controles de tecnologia em seus processos internos para garantir a segurança e a eficácia das operações?</t>
  </si>
  <si>
    <t xml:space="preserve">Resposta
S / N </t>
  </si>
  <si>
    <t>AMBIENTE DE CONTROLE</t>
  </si>
  <si>
    <t>AVALIAÇÃO DE RISCO</t>
  </si>
  <si>
    <t>NÍVEL DE AVALIAÇÃO
DO COMPONENTE</t>
  </si>
  <si>
    <t>COMPONENTE DE CONTROLE INTERNO</t>
  </si>
  <si>
    <t>Definição de objetivos</t>
  </si>
  <si>
    <t xml:space="preserve">Gerenciamento de riscos </t>
  </si>
  <si>
    <t>Os objetivos do órgão/unidade auditada são estabelecidos formalmente?</t>
  </si>
  <si>
    <t>Os objetivos do órgão/unidade auditada são amplamente divulgados?</t>
  </si>
  <si>
    <t>Os objetivos do órgão/unidade auditada são conhecidos por todos?</t>
  </si>
  <si>
    <t xml:space="preserve">Mapeamento dos riscos </t>
  </si>
  <si>
    <t>Os riscos à realização dos objetivos do órgão/unidade auditada são identificados?</t>
  </si>
  <si>
    <t>Os riscos à realização dos objetivos do órgão/unidade auditada são mapeados?</t>
  </si>
  <si>
    <t>Os riscos à realização dos objetivos do órgão/unidade auditada são divulgados?</t>
  </si>
  <si>
    <t>Existe estrutura formal de gerenciamento de risco?</t>
  </si>
  <si>
    <t>Existe reporte a instâncias superiores sobre gerenciamento de risco?</t>
  </si>
  <si>
    <t>% DE NÍVEL DE AVANÇADO DO COMPONTENTE</t>
  </si>
  <si>
    <t>ATIVIDADE DE CONTROLE</t>
  </si>
  <si>
    <t>INFORMAÇÃO E COMUNICAÇÃO</t>
  </si>
  <si>
    <t>MONITORAMENTO</t>
  </si>
  <si>
    <t>1% - 30%</t>
  </si>
  <si>
    <t>31% - 79%</t>
  </si>
  <si>
    <t>80% - 100%</t>
  </si>
  <si>
    <t>0%</t>
  </si>
  <si>
    <t>INEXISTENTE</t>
  </si>
  <si>
    <t>BÁSICO</t>
  </si>
  <si>
    <t>INTERMEDIÁRIO</t>
  </si>
  <si>
    <t>ESCALA DE VALORES</t>
  </si>
  <si>
    <t>Supervisão do desenvolvimento e desempenho dos controles internos</t>
  </si>
  <si>
    <t>A alta administração/gestor responsável possui conhecimento sobre os controles internos e suas responsabilidades na supervisão?</t>
  </si>
  <si>
    <t>A alta administração/gestor responsável está envolvida no desenvolvimento e monitoramento dos controles internos?</t>
  </si>
  <si>
    <t>A alta administração/gestor responsável supervisiona ativamente o desenvolvimento e desempenho dos controles internos, garantindo eficiência e eficácia?</t>
  </si>
  <si>
    <t>Compromisso com o desenvolvimento de competências</t>
  </si>
  <si>
    <t>Responsabilidade pelas funções de controle interno</t>
  </si>
  <si>
    <t>Os servidores reconhecem de forma clara suas responsabilidades pelos controles internos?</t>
  </si>
  <si>
    <t>Os servidores assumem suas responsabilidades pelos controles internos?</t>
  </si>
  <si>
    <t>Os servidores reportam os resultados do controle interno quando necessário?</t>
  </si>
  <si>
    <t>O órgão já estabeleceu atividades de controle para os processos que ocorrem em seus setores, baseado nos riscos identificados ?</t>
  </si>
  <si>
    <t>Definição de políticas e normas</t>
  </si>
  <si>
    <t>O órgão/unidade possui políticas e normas clarase suficientes para suportar as atividades de controle?</t>
  </si>
  <si>
    <t>O órgão/unidade possui políticas e normas formalizadas para suportar as atividades de controle?</t>
  </si>
  <si>
    <t>O órgão/unidade possui políticas e normas amplamente divulgadas para suportar as atividades de controle?</t>
  </si>
  <si>
    <t>A comunicação interna é  suficiente e atualizada para os colaboradores?</t>
  </si>
  <si>
    <t>A comunicação interna é  abrangente, eficiente de informações relevantes?</t>
  </si>
  <si>
    <t>O órgão/unidade dissemina eficientemente informações internas relevantes e necessárias, garantindo que os colaboradores estejam bem informados?</t>
  </si>
  <si>
    <t>O órgão/unidade se comunica com outros órgãos/unidades?</t>
  </si>
  <si>
    <t>O órgão/unidade comunica-se de forma eficaz com outros  órgãos/unidades?</t>
  </si>
  <si>
    <t>O órgão/unidade comunica-se de forma eficaz com outros  órgãos/unidades, fornecendo informações claras, relevantes e atualizadas?</t>
  </si>
  <si>
    <t>O órgão/unidade possui um processo de avaliação da eficácia dos controles internos?</t>
  </si>
  <si>
    <t>O órgão/unidade realiza avaliações contínuas dos controles internos?</t>
  </si>
  <si>
    <t>O órgão/unidade realiza avaliações contínuas e abrangentes para verificar a eficácia dos controles internos, garantindo a eficiência do sistema?</t>
  </si>
  <si>
    <t>Ocorre comunicação das deficiências dos controles internos pelos responsáveis^?</t>
  </si>
  <si>
    <t>Ocorre comunicação das deficiências dos controles internos pelos responsáveis, com retorno de ação corretiva?</t>
  </si>
  <si>
    <t>Ocorre comunicação eficiente das deficiências dos controles internos pelos responsáveis, com retorno de ação corretiva adequada, incluindo apoio da alta administração?</t>
  </si>
  <si>
    <t>Nº DE ITENS COM "AVANÇADO"
NO COMPONENTE</t>
  </si>
  <si>
    <t>TOTAL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</si>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</sst>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top" wrapText="1"/>
    </xf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/>
    <xf numFmtId="0" fontId="6" fillId="4" borderId="5" xfId="0" applyFont="1" applyFill="1" applyBorder="1"/>
    <xf numFmtId="0" fontId="6" fillId="4" borderId="6" xfId="0" applyFont="1" applyFill="1" applyBorder="1"/>
    <xf numFmtId="1" fontId="0" fillId="0" borderId="1" xfId="0" applyNumberFormat="1" applyBorder="1"/>
    <xf numFmtId="0" fontId="0" fillId="0" borderId="7" xfId="0" applyBorder="1"/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/>
    <xf numFmtId="1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269422</xdr:colOff>
      <xdr:row>0</xdr:row>
      <xdr:rowOff>0</xdr:rowOff>
    </xdr:from>
    <xdr:to>
      <xdr:col>1</xdr:col>
      <xdr:colOff>1145722</xdr:colOff>
      <xdr:row>3</xdr:row>
      <xdr:rowOff>163434</xdr:rowOff>
    </xdr:to>
    <xdr:pic>
      <xdr:nvPicPr>
        <xdr:cNvPr id="3" name="Picture 1" descr="Avatar RIOPREFEITURA ControladoriaGeraldoMunicípio">
          <a:extLst>
            <a:ext uri="{FF2B5EF4-FFF2-40B4-BE49-F238E27FC236}">
              <a16:creationId xmlns:a16="http://schemas.microsoft.com/office/drawing/2014/main" id="{E159D878-64F4-4F90-8957-7E154770E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1" y="0"/>
          <a:ext cx="876300" cy="76214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1155248</xdr:colOff>
      <xdr:row>0</xdr:row>
      <xdr:rowOff>195943</xdr:rowOff>
    </xdr:from>
    <xdr:to>
      <xdr:col>5</xdr:col>
      <xdr:colOff>870858</xdr:colOff>
      <xdr:row>4</xdr:row>
      <xdr:rowOff>171450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C448BBC1-C81E-4BC1-8324-DD2F2241C294}"/>
            </a:ext>
          </a:extLst>
        </xdr:cNvPr>
        <xdr:cNvSpPr/>
      </xdr:nvSpPr>
      <xdr:spPr>
        <a:xfrm>
          <a:off x="6841673" y="195943"/>
          <a:ext cx="1068160" cy="1051832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269422</xdr:colOff>
      <xdr:row>0</xdr:row>
      <xdr:rowOff>0</xdr:rowOff>
    </xdr:from>
    <xdr:to>
      <xdr:col>1</xdr:col>
      <xdr:colOff>1145722</xdr:colOff>
      <xdr:row>3</xdr:row>
      <xdr:rowOff>163434</xdr:rowOff>
    </xdr:to>
    <xdr:pic>
      <xdr:nvPicPr>
        <xdr:cNvPr id="3" name="Picture 1" descr="Avatar RIOPREFEITURA ControladoriaGeraldoMunicípio">
          <a:extLst>
            <a:ext uri="{FF2B5EF4-FFF2-40B4-BE49-F238E27FC236}">
              <a16:creationId xmlns:a16="http://schemas.microsoft.com/office/drawing/2014/main" id="{83604B8F-8F29-49CB-AABC-8986438DE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7547" y="0"/>
          <a:ext cx="876300" cy="104925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2"/>
  <sheetViews>
    <sheetView tabSelected="1" zoomScaleNormal="100" workbookViewId="0">
      <selection activeCell="G6" sqref="G6"/>
    </sheetView>
  </sheetViews>
  <sheetFormatPr defaultRowHeight="15" x14ac:dyDescent="0.25"/>
  <cols>
    <col min="1" max="1" width="3.5703125" customWidth="1"/>
    <col min="2" max="2" width="19.7109375" customWidth="1"/>
    <col min="3" max="3" width="17.85546875" style="24" customWidth="1"/>
    <col min="4" max="4" width="41.42578125" customWidth="1"/>
    <col min="5" max="5" width="13.140625" bestFit="1" customWidth="1"/>
    <col min="6" max="6" width="19.85546875" bestFit="1" customWidth="1"/>
    <col min="7" max="7" width="25.140625" customWidth="1"/>
    <col min="8" max="8" width="25.5703125" customWidth="1"/>
    <col min="9" max="9" width="40" customWidth="1"/>
    <col min="10" max="10" width="37.28515625" customWidth="1"/>
    <col min="11" max="11" width="15.5703125" customWidth="1"/>
    <col min="12" max="12" width="17.85546875" customWidth="1"/>
  </cols>
  <sheetData>
    <row r="1" spans="2:12" ht="26.25" x14ac:dyDescent="0.25">
      <c r="C1" s="23" t="s">
        <v>0</v>
      </c>
    </row>
    <row r="2" spans="2:12" ht="36" x14ac:dyDescent="0.25">
      <c r="C2" s="23" t="s">
        <v>1</v>
      </c>
      <c r="F2" s="55" t="s">
        <v>107</v>
      </c>
    </row>
    <row r="3" spans="2:12" ht="17.25" customHeight="1" x14ac:dyDescent="0.25">
      <c r="C3" s="23" t="s">
        <v>2</v>
      </c>
    </row>
    <row r="4" spans="2:12" x14ac:dyDescent="0.25">
      <c r="D4" s="1"/>
      <c r="E4" s="1"/>
    </row>
    <row r="7" spans="2:12" ht="41.25" customHeight="1" x14ac:dyDescent="0.3">
      <c r="B7" s="31" t="s">
        <v>8</v>
      </c>
      <c r="C7" s="31"/>
      <c r="D7" s="31"/>
      <c r="E7" s="31"/>
      <c r="F7" s="31"/>
    </row>
    <row r="8" spans="2:12" x14ac:dyDescent="0.25">
      <c r="D8" s="1"/>
    </row>
    <row r="9" spans="2:12" ht="32.25" customHeight="1" x14ac:dyDescent="0.25">
      <c r="B9" s="43" t="s">
        <v>22</v>
      </c>
      <c r="C9" s="43"/>
      <c r="D9" s="43"/>
      <c r="E9" s="43"/>
      <c r="F9" s="43"/>
    </row>
    <row r="10" spans="2:12" ht="38.25" customHeight="1" x14ac:dyDescent="0.25">
      <c r="B10" s="44" t="s">
        <v>23</v>
      </c>
      <c r="C10" s="50" t="s">
        <v>24</v>
      </c>
      <c r="D10" s="46" t="s">
        <v>9</v>
      </c>
      <c r="E10" s="48" t="s">
        <v>51</v>
      </c>
      <c r="F10" s="49" t="s">
        <v>21</v>
      </c>
    </row>
    <row r="11" spans="2:12" x14ac:dyDescent="0.25">
      <c r="B11" s="45"/>
      <c r="C11" s="44"/>
      <c r="D11" s="47"/>
      <c r="E11" s="49"/>
      <c r="F11" s="43"/>
      <c r="L11" s="5"/>
    </row>
    <row r="12" spans="2:12" ht="30" x14ac:dyDescent="0.25">
      <c r="B12" s="33" t="s">
        <v>10</v>
      </c>
      <c r="C12" s="33" t="s">
        <v>11</v>
      </c>
      <c r="D12" s="8" t="s">
        <v>12</v>
      </c>
      <c r="E12" s="4" t="s">
        <v>41</v>
      </c>
      <c r="F12" s="39" t="str">
        <f>IF(COUNTIF(E12:E14,"S")=3,"AVANÇADO",IF(COUNTIF(E12:E14,"S")=2,"INTERMEDIÁRIO",IF(COUNTIF(E12:E14,"S")=1,"BÁSICO","INEXISTENTE")))</f>
        <v>AVANÇADO</v>
      </c>
      <c r="L12" s="5"/>
    </row>
    <row r="13" spans="2:12" ht="45" x14ac:dyDescent="0.25">
      <c r="B13" s="34"/>
      <c r="C13" s="34"/>
      <c r="D13" s="8" t="s">
        <v>13</v>
      </c>
      <c r="E13" s="4" t="s">
        <v>41</v>
      </c>
      <c r="F13" s="40"/>
      <c r="L13" s="5"/>
    </row>
    <row r="14" spans="2:12" ht="30" x14ac:dyDescent="0.25">
      <c r="B14" s="34"/>
      <c r="C14" s="35"/>
      <c r="D14" s="8" t="s">
        <v>14</v>
      </c>
      <c r="E14" s="4" t="s">
        <v>41</v>
      </c>
      <c r="F14" s="41"/>
      <c r="L14" s="5"/>
    </row>
    <row r="15" spans="2:12" ht="60" x14ac:dyDescent="0.25">
      <c r="B15" s="34"/>
      <c r="C15" s="36" t="s">
        <v>79</v>
      </c>
      <c r="D15" s="8" t="s">
        <v>80</v>
      </c>
      <c r="E15" s="4" t="s">
        <v>41</v>
      </c>
      <c r="F15" s="39" t="str">
        <f>IF(COUNTIF(E15:E17,"S")=3,"AVANÇADO",IF(COUNTIF(E15:E17,"S")=2,"INTERMEDIÁRIO",IF(COUNTIF(E15:E17,"S")=1,"BÁSICO","INEXISTENTE")))</f>
        <v>BÁSICO</v>
      </c>
      <c r="L15" s="5"/>
    </row>
    <row r="16" spans="2:12" ht="45" x14ac:dyDescent="0.25">
      <c r="B16" s="34"/>
      <c r="C16" s="37"/>
      <c r="D16" s="8" t="s">
        <v>81</v>
      </c>
      <c r="E16" s="4" t="s">
        <v>42</v>
      </c>
      <c r="F16" s="40"/>
      <c r="L16" s="5"/>
    </row>
    <row r="17" spans="2:12" ht="60" x14ac:dyDescent="0.25">
      <c r="B17" s="34"/>
      <c r="C17" s="38"/>
      <c r="D17" s="8" t="s">
        <v>82</v>
      </c>
      <c r="E17" s="4" t="s">
        <v>42</v>
      </c>
      <c r="F17" s="41"/>
      <c r="L17" s="5"/>
    </row>
    <row r="18" spans="2:12" ht="45" x14ac:dyDescent="0.25">
      <c r="B18" s="34"/>
      <c r="C18" s="36" t="s">
        <v>25</v>
      </c>
      <c r="D18" s="8" t="s">
        <v>15</v>
      </c>
      <c r="E18" s="4" t="s">
        <v>41</v>
      </c>
      <c r="F18" s="39" t="str">
        <f>IF(COUNTIF(E18:E20,"S")=4,"AVANÇADO",IF(COUNTIF(E18:E20,"S")=3,"AVANÇADO",IF(COUNTIF(E18:E20,"S")=2,"INTERMEDIÁRIO",IF(COUNTIF(E18:E20,"S")=1,"BÁSICO","INEXISTENTE"))))</f>
        <v>BÁSICO</v>
      </c>
      <c r="L18" s="5"/>
    </row>
    <row r="19" spans="2:12" ht="30" x14ac:dyDescent="0.25">
      <c r="B19" s="34"/>
      <c r="C19" s="37"/>
      <c r="D19" s="8" t="s">
        <v>16</v>
      </c>
      <c r="E19" s="4" t="s">
        <v>42</v>
      </c>
      <c r="F19" s="40"/>
      <c r="L19" s="5"/>
    </row>
    <row r="20" spans="2:12" ht="30" x14ac:dyDescent="0.25">
      <c r="B20" s="34"/>
      <c r="C20" s="38"/>
      <c r="D20" s="8" t="s">
        <v>17</v>
      </c>
      <c r="E20" s="4" t="s">
        <v>42</v>
      </c>
      <c r="F20" s="40"/>
      <c r="L20" s="6"/>
    </row>
    <row r="21" spans="2:12" ht="45" x14ac:dyDescent="0.25">
      <c r="B21" s="34"/>
      <c r="C21" s="36" t="s">
        <v>83</v>
      </c>
      <c r="D21" s="9" t="s">
        <v>18</v>
      </c>
      <c r="E21" s="4" t="s">
        <v>41</v>
      </c>
      <c r="F21" s="39" t="str">
        <f>IF(COUNTIF(E21:E23,"S")=4,"AVANÇADO",IF(COUNTIF(E21:E23,"S")=3,"AVANÇADO",IF(COUNTIF(E21:E23,"S")=2,"INTERMEDIÁRIO",IF(COUNTIF(E21:E23,"S")=1,"BÁSICO","INEXISTENTE"))))</f>
        <v>BÁSICO</v>
      </c>
    </row>
    <row r="22" spans="2:12" ht="30" x14ac:dyDescent="0.25">
      <c r="B22" s="34"/>
      <c r="C22" s="37"/>
      <c r="D22" s="9" t="s">
        <v>19</v>
      </c>
      <c r="E22" s="4" t="s">
        <v>42</v>
      </c>
      <c r="F22" s="40"/>
    </row>
    <row r="23" spans="2:12" ht="30" x14ac:dyDescent="0.25">
      <c r="B23" s="34"/>
      <c r="C23" s="38"/>
      <c r="D23" s="9" t="s">
        <v>20</v>
      </c>
      <c r="E23" s="4" t="s">
        <v>42</v>
      </c>
      <c r="F23" s="40"/>
    </row>
    <row r="24" spans="2:12" ht="45" x14ac:dyDescent="0.25">
      <c r="B24" s="34"/>
      <c r="C24" s="36" t="s">
        <v>84</v>
      </c>
      <c r="D24" s="9" t="s">
        <v>85</v>
      </c>
      <c r="E24" s="4" t="s">
        <v>42</v>
      </c>
      <c r="F24" s="39" t="str">
        <f>IF(COUNTIF(E24:E26,"S")=4,"AVANÇADO",IF(COUNTIF(E24:E26,"S")=3,"AVANÇADO",IF(COUNTIF(E24:E26,"S")=2,"INTERMEDIÁRIO",IF(COUNTIF(E24:E26,"S")=1,"BÁSICO","INEXISTENTE"))))</f>
        <v>INTERMEDIÁRIO</v>
      </c>
    </row>
    <row r="25" spans="2:12" ht="30" x14ac:dyDescent="0.25">
      <c r="B25" s="34"/>
      <c r="C25" s="37"/>
      <c r="D25" s="9" t="s">
        <v>86</v>
      </c>
      <c r="E25" s="4" t="s">
        <v>41</v>
      </c>
      <c r="F25" s="40"/>
    </row>
    <row r="26" spans="2:12" ht="30" x14ac:dyDescent="0.25">
      <c r="B26" s="35"/>
      <c r="C26" s="38"/>
      <c r="D26" s="9" t="s">
        <v>87</v>
      </c>
      <c r="E26" s="4" t="s">
        <v>41</v>
      </c>
      <c r="F26" s="40"/>
    </row>
    <row r="27" spans="2:12" ht="30" x14ac:dyDescent="0.25">
      <c r="B27" s="51" t="s">
        <v>26</v>
      </c>
      <c r="C27" s="32" t="s">
        <v>56</v>
      </c>
      <c r="D27" s="9" t="s">
        <v>58</v>
      </c>
      <c r="E27" s="4" t="s">
        <v>41</v>
      </c>
      <c r="F27" s="39" t="str">
        <f>IF(COUNTIF(E27:E29,"S")=3,"AVANÇADO",IF(COUNTIF(E27:E29,"S")=2,"INTERMEDIÁRIO",IF(COUNTIF(E27:E29,"S")=1,"BÁSICO","INEXISTENTE")))</f>
        <v>INTERMEDIÁRIO</v>
      </c>
    </row>
    <row r="28" spans="2:12" ht="30" x14ac:dyDescent="0.25">
      <c r="B28" s="52"/>
      <c r="C28" s="32"/>
      <c r="D28" s="9" t="s">
        <v>59</v>
      </c>
      <c r="E28" s="4" t="s">
        <v>41</v>
      </c>
      <c r="F28" s="40"/>
    </row>
    <row r="29" spans="2:12" ht="30" x14ac:dyDescent="0.25">
      <c r="B29" s="52"/>
      <c r="C29" s="32"/>
      <c r="D29" s="9" t="s">
        <v>60</v>
      </c>
      <c r="E29" s="4" t="s">
        <v>42</v>
      </c>
      <c r="F29" s="41"/>
    </row>
    <row r="30" spans="2:12" ht="30" x14ac:dyDescent="0.25">
      <c r="B30" s="52"/>
      <c r="C30" s="32" t="s">
        <v>61</v>
      </c>
      <c r="D30" s="9" t="s">
        <v>62</v>
      </c>
      <c r="E30" s="4" t="s">
        <v>41</v>
      </c>
      <c r="F30" s="39" t="str">
        <f>IF(COUNTIF(E30:E32,"S")=3,"AVANÇADO",IF(COUNTIF(E30:E32,"S")=2,"INTERMEDIÁRIO",IF(COUNTIF(E30:E32,"S")=1,"BÁSICO","INEXISTENTE")))</f>
        <v>AVANÇADO</v>
      </c>
    </row>
    <row r="31" spans="2:12" ht="30" x14ac:dyDescent="0.25">
      <c r="B31" s="52"/>
      <c r="C31" s="32"/>
      <c r="D31" s="9" t="s">
        <v>63</v>
      </c>
      <c r="E31" s="4" t="s">
        <v>41</v>
      </c>
      <c r="F31" s="40"/>
    </row>
    <row r="32" spans="2:12" ht="30" x14ac:dyDescent="0.25">
      <c r="B32" s="52"/>
      <c r="C32" s="32"/>
      <c r="D32" s="9" t="s">
        <v>64</v>
      </c>
      <c r="E32" s="4" t="s">
        <v>41</v>
      </c>
      <c r="F32" s="41"/>
    </row>
    <row r="33" spans="2:6" ht="15.75" x14ac:dyDescent="0.25">
      <c r="B33" s="52"/>
      <c r="C33" s="32" t="s">
        <v>57</v>
      </c>
      <c r="D33" s="9" t="s">
        <v>27</v>
      </c>
      <c r="E33" s="4" t="s">
        <v>41</v>
      </c>
      <c r="F33" s="39" t="str">
        <f>IF(COUNTIF(E33:E35,"S")=3,"AVANÇADO",IF(COUNTIF(E33:E35,"S")=2,"INTERMEDIÁRIO",IF(COUNTIF(E33:E35,"S")=1,"BÁSICO","INEXISTENTE")))</f>
        <v>AVANÇADO</v>
      </c>
    </row>
    <row r="34" spans="2:6" ht="30" x14ac:dyDescent="0.25">
      <c r="B34" s="52"/>
      <c r="C34" s="32"/>
      <c r="D34" s="9" t="s">
        <v>65</v>
      </c>
      <c r="E34" s="4" t="s">
        <v>41</v>
      </c>
      <c r="F34" s="40"/>
    </row>
    <row r="35" spans="2:6" ht="30" x14ac:dyDescent="0.25">
      <c r="B35" s="53"/>
      <c r="C35" s="32"/>
      <c r="D35" s="9" t="s">
        <v>66</v>
      </c>
      <c r="E35" s="4" t="s">
        <v>41</v>
      </c>
      <c r="F35" s="41"/>
    </row>
    <row r="36" spans="2:6" ht="30" x14ac:dyDescent="0.25">
      <c r="B36" s="33" t="s">
        <v>28</v>
      </c>
      <c r="C36" s="32" t="s">
        <v>33</v>
      </c>
      <c r="D36" s="9" t="s">
        <v>29</v>
      </c>
      <c r="E36" s="4" t="s">
        <v>41</v>
      </c>
      <c r="F36" s="39" t="str">
        <f>IF(COUNTIF(E36:E38,"S")=3,"AVANÇADO",IF(COUNTIF(E36:E38,"S")=2,"INTERMEDIÁRIO",IF(COUNTIF(E36:E38,"S")=1,"BÁSICO","INEXISTENTE")))</f>
        <v>INTERMEDIÁRIO</v>
      </c>
    </row>
    <row r="37" spans="2:6" ht="45" x14ac:dyDescent="0.25">
      <c r="B37" s="34"/>
      <c r="C37" s="32"/>
      <c r="D37" s="9" t="s">
        <v>30</v>
      </c>
      <c r="E37" s="4" t="s">
        <v>42</v>
      </c>
      <c r="F37" s="40"/>
    </row>
    <row r="38" spans="2:6" ht="60" x14ac:dyDescent="0.25">
      <c r="B38" s="34"/>
      <c r="C38" s="32"/>
      <c r="D38" s="9" t="s">
        <v>88</v>
      </c>
      <c r="E38" s="4" t="s">
        <v>41</v>
      </c>
      <c r="F38" s="41"/>
    </row>
    <row r="39" spans="2:6" ht="60" x14ac:dyDescent="0.25">
      <c r="B39" s="34"/>
      <c r="C39" s="32" t="s">
        <v>34</v>
      </c>
      <c r="D39" s="9" t="s">
        <v>50</v>
      </c>
      <c r="E39" s="4" t="s">
        <v>41</v>
      </c>
      <c r="F39" s="39" t="str">
        <f>IF(COUNTIF(E39:E41,"S")=3,"AVANÇADO",IF(COUNTIF(E39:E41,"S")=2,"INTERMEDIÁRIO",IF(COUNTIF(E39:E41,"S")=1,"BÁSICO","INEXISTENTE")))</f>
        <v>AVANÇADO</v>
      </c>
    </row>
    <row r="40" spans="2:6" ht="30" x14ac:dyDescent="0.25">
      <c r="B40" s="34"/>
      <c r="C40" s="32"/>
      <c r="D40" s="9" t="s">
        <v>31</v>
      </c>
      <c r="E40" s="4" t="s">
        <v>41</v>
      </c>
      <c r="F40" s="40"/>
    </row>
    <row r="41" spans="2:6" ht="60" x14ac:dyDescent="0.25">
      <c r="B41" s="34"/>
      <c r="C41" s="32"/>
      <c r="D41" s="9" t="s">
        <v>32</v>
      </c>
      <c r="E41" s="4" t="s">
        <v>41</v>
      </c>
      <c r="F41" s="41"/>
    </row>
    <row r="42" spans="2:6" ht="45" x14ac:dyDescent="0.25">
      <c r="B42" s="34"/>
      <c r="C42" s="36" t="s">
        <v>89</v>
      </c>
      <c r="D42" s="9" t="s">
        <v>90</v>
      </c>
      <c r="E42" s="4" t="s">
        <v>41</v>
      </c>
      <c r="F42" s="39" t="str">
        <f>IF(COUNTIF(E42:E44,"S")=3,"AVANÇADO",IF(COUNTIF(E42:E44,"S")=2,"INTERMEDIÁRIO",IF(COUNTIF(E42:E44,"S")=1,"BÁSICO","INEXISTENTE")))</f>
        <v>INTERMEDIÁRIO</v>
      </c>
    </row>
    <row r="43" spans="2:6" ht="45" x14ac:dyDescent="0.25">
      <c r="B43" s="34"/>
      <c r="C43" s="37"/>
      <c r="D43" s="9" t="s">
        <v>91</v>
      </c>
      <c r="E43" s="4" t="s">
        <v>41</v>
      </c>
      <c r="F43" s="40"/>
    </row>
    <row r="44" spans="2:6" ht="45" x14ac:dyDescent="0.25">
      <c r="B44" s="35"/>
      <c r="C44" s="38"/>
      <c r="D44" s="9" t="s">
        <v>92</v>
      </c>
      <c r="E44" s="4" t="s">
        <v>42</v>
      </c>
      <c r="F44" s="41"/>
    </row>
    <row r="45" spans="2:6" ht="30" x14ac:dyDescent="0.25">
      <c r="B45" s="32" t="s">
        <v>35</v>
      </c>
      <c r="C45" s="54" t="s">
        <v>36</v>
      </c>
      <c r="D45" s="9" t="s">
        <v>93</v>
      </c>
      <c r="E45" s="4" t="s">
        <v>42</v>
      </c>
      <c r="F45" s="39" t="str">
        <f>IF(COUNTIF(E45:E47,"S")=3,"AVANÇADO",IF(COUNTIF(E45:E47,"S")=2,"INTERMEDIÁRIO",IF(COUNTIF(E45:E47,"S")=1,"BÁSICO","INEXISTENTE")))</f>
        <v>BÁSICO</v>
      </c>
    </row>
    <row r="46" spans="2:6" ht="30" x14ac:dyDescent="0.25">
      <c r="B46" s="32"/>
      <c r="C46" s="54"/>
      <c r="D46" s="9" t="s">
        <v>94</v>
      </c>
      <c r="E46" s="4" t="s">
        <v>42</v>
      </c>
      <c r="F46" s="40"/>
    </row>
    <row r="47" spans="2:6" ht="60" x14ac:dyDescent="0.25">
      <c r="B47" s="32"/>
      <c r="C47" s="54"/>
      <c r="D47" s="9" t="s">
        <v>95</v>
      </c>
      <c r="E47" s="4" t="s">
        <v>41</v>
      </c>
      <c r="F47" s="41"/>
    </row>
    <row r="48" spans="2:6" ht="30" x14ac:dyDescent="0.25">
      <c r="B48" s="32"/>
      <c r="C48" s="32" t="s">
        <v>37</v>
      </c>
      <c r="D48" s="9" t="s">
        <v>96</v>
      </c>
      <c r="E48" s="4" t="s">
        <v>41</v>
      </c>
      <c r="F48" s="39" t="str">
        <f>IF(COUNTIF(E48:E50,"S")=3,"AVANÇADO",IF(COUNTIF(E48:E50,"S")=2,"INTERMEDIÁRIO",IF(COUNTIF(E48:E50,"S")=1,"BÁSICO","INEXISTENTE")))</f>
        <v>INTERMEDIÁRIO</v>
      </c>
    </row>
    <row r="49" spans="2:6" ht="30" x14ac:dyDescent="0.25">
      <c r="B49" s="32"/>
      <c r="C49" s="32"/>
      <c r="D49" s="9" t="s">
        <v>97</v>
      </c>
      <c r="E49" s="4" t="s">
        <v>42</v>
      </c>
      <c r="F49" s="40"/>
    </row>
    <row r="50" spans="2:6" ht="60" x14ac:dyDescent="0.25">
      <c r="B50" s="32"/>
      <c r="C50" s="32"/>
      <c r="D50" s="9" t="s">
        <v>98</v>
      </c>
      <c r="E50" s="4" t="s">
        <v>41</v>
      </c>
      <c r="F50" s="41"/>
    </row>
    <row r="51" spans="2:6" ht="30" x14ac:dyDescent="0.25">
      <c r="B51" s="32" t="s">
        <v>38</v>
      </c>
      <c r="C51" s="32" t="s">
        <v>39</v>
      </c>
      <c r="D51" s="9" t="s">
        <v>99</v>
      </c>
      <c r="E51" s="4" t="s">
        <v>41</v>
      </c>
      <c r="F51" s="42" t="str">
        <f>IF(COUNTIF(E51:E53,"S")=3,"AVANÇADO",IF(COUNTIF(E51:E53,"S")=2,"INTERMEDIÁRIO",IF(COUNTIF(E51:E53,"S")=1,"BÁSICO","INEXISTENTE")))</f>
        <v>AVANÇADO</v>
      </c>
    </row>
    <row r="52" spans="2:6" ht="30" x14ac:dyDescent="0.25">
      <c r="B52" s="32"/>
      <c r="C52" s="32"/>
      <c r="D52" s="9" t="s">
        <v>100</v>
      </c>
      <c r="E52" s="4" t="s">
        <v>41</v>
      </c>
      <c r="F52" s="42"/>
    </row>
    <row r="53" spans="2:6" ht="60" x14ac:dyDescent="0.25">
      <c r="B53" s="32"/>
      <c r="C53" s="32"/>
      <c r="D53" s="9" t="s">
        <v>101</v>
      </c>
      <c r="E53" s="4" t="s">
        <v>41</v>
      </c>
      <c r="F53" s="42"/>
    </row>
    <row r="54" spans="2:6" ht="30" x14ac:dyDescent="0.25">
      <c r="B54" s="32"/>
      <c r="C54" s="32" t="s">
        <v>40</v>
      </c>
      <c r="D54" s="9" t="s">
        <v>102</v>
      </c>
      <c r="E54" s="4" t="s">
        <v>42</v>
      </c>
      <c r="F54" s="39" t="str">
        <f>IF(COUNTIF(E54:E56,"S")=3,"AVANÇADO",IF(COUNTIF(E54:E56,"S")=2,"INTERMEDIÁRIO",IF(COUNTIF(E54:E56,"S")=1,"BÁSICO","INEXISTENTE")))</f>
        <v>INEXISTENTE</v>
      </c>
    </row>
    <row r="55" spans="2:6" ht="45" x14ac:dyDescent="0.25">
      <c r="B55" s="32"/>
      <c r="C55" s="32"/>
      <c r="D55" s="9" t="s">
        <v>103</v>
      </c>
      <c r="E55" s="4" t="s">
        <v>42</v>
      </c>
      <c r="F55" s="40"/>
    </row>
    <row r="56" spans="2:6" ht="75" x14ac:dyDescent="0.25">
      <c r="B56" s="32"/>
      <c r="C56" s="32"/>
      <c r="D56" s="9" t="s">
        <v>104</v>
      </c>
      <c r="E56" s="4" t="s">
        <v>42</v>
      </c>
      <c r="F56" s="41"/>
    </row>
    <row r="59" spans="2:6" x14ac:dyDescent="0.25">
      <c r="B59" s="3" t="s">
        <v>44</v>
      </c>
    </row>
    <row r="60" spans="2:6" ht="74.25" customHeight="1" x14ac:dyDescent="0.25">
      <c r="B60" s="30"/>
      <c r="C60" s="30"/>
      <c r="D60" s="30"/>
      <c r="E60" s="30"/>
      <c r="F60" s="30"/>
    </row>
    <row r="62" spans="2:6" x14ac:dyDescent="0.25">
      <c r="B62" s="3" t="s">
        <v>43</v>
      </c>
    </row>
    <row r="63" spans="2:6" ht="63.75" customHeight="1" x14ac:dyDescent="0.25">
      <c r="B63" s="27"/>
      <c r="C63" s="28"/>
      <c r="D63" s="28"/>
      <c r="E63" s="28"/>
      <c r="F63" s="29"/>
    </row>
    <row r="64" spans="2:6" x14ac:dyDescent="0.25">
      <c r="E64" s="3"/>
    </row>
    <row r="65" spans="2:5" x14ac:dyDescent="0.25">
      <c r="E65" s="3"/>
    </row>
    <row r="66" spans="2:5" x14ac:dyDescent="0.25">
      <c r="C66" s="25"/>
    </row>
    <row r="67" spans="2:5" x14ac:dyDescent="0.25">
      <c r="E67" s="3"/>
    </row>
    <row r="68" spans="2:5" x14ac:dyDescent="0.25">
      <c r="B68" s="3" t="s">
        <v>3</v>
      </c>
      <c r="E68" s="3"/>
    </row>
    <row r="69" spans="2:5" x14ac:dyDescent="0.25">
      <c r="B69" s="3" t="s">
        <v>4</v>
      </c>
      <c r="C69" s="25"/>
    </row>
    <row r="71" spans="2:5" x14ac:dyDescent="0.25">
      <c r="B71" s="3" t="s">
        <v>5</v>
      </c>
    </row>
    <row r="72" spans="2:5" x14ac:dyDescent="0.25">
      <c r="B72" s="3" t="s">
        <v>6</v>
      </c>
    </row>
  </sheetData>
  <mergeCells count="44">
    <mergeCell ref="F27:F29"/>
    <mergeCell ref="C45:C47"/>
    <mergeCell ref="B9:F9"/>
    <mergeCell ref="B10:B11"/>
    <mergeCell ref="F18:F20"/>
    <mergeCell ref="D10:D11"/>
    <mergeCell ref="C27:C29"/>
    <mergeCell ref="F12:F14"/>
    <mergeCell ref="F15:F17"/>
    <mergeCell ref="F21:F23"/>
    <mergeCell ref="F24:F26"/>
    <mergeCell ref="C24:C26"/>
    <mergeCell ref="E10:E11"/>
    <mergeCell ref="C10:C11"/>
    <mergeCell ref="C12:C14"/>
    <mergeCell ref="F10:F11"/>
    <mergeCell ref="B27:B35"/>
    <mergeCell ref="C33:C35"/>
    <mergeCell ref="C48:C50"/>
    <mergeCell ref="C54:C56"/>
    <mergeCell ref="F42:F44"/>
    <mergeCell ref="F30:F32"/>
    <mergeCell ref="F33:F35"/>
    <mergeCell ref="F36:F38"/>
    <mergeCell ref="F39:F41"/>
    <mergeCell ref="C36:C38"/>
    <mergeCell ref="C39:C41"/>
    <mergeCell ref="F45:F47"/>
    <mergeCell ref="B63:F63"/>
    <mergeCell ref="B60:F60"/>
    <mergeCell ref="B7:F7"/>
    <mergeCell ref="B51:B56"/>
    <mergeCell ref="B45:B50"/>
    <mergeCell ref="B12:B26"/>
    <mergeCell ref="B36:B44"/>
    <mergeCell ref="C42:C44"/>
    <mergeCell ref="C18:C20"/>
    <mergeCell ref="C15:C17"/>
    <mergeCell ref="C21:C23"/>
    <mergeCell ref="F48:F50"/>
    <mergeCell ref="F51:F53"/>
    <mergeCell ref="F54:F56"/>
    <mergeCell ref="C30:C32"/>
    <mergeCell ref="C51:C53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headerFooter>
    <oddFooter>&amp;L&amp;F - &amp;A&amp;R&amp;P de &amp;N</oddFooter>
  </headerFooter>
  <rowBreaks count="1" manualBreakCount="1">
    <brk id="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6"/>
  <sheetViews>
    <sheetView topLeftCell="A10" workbookViewId="0">
      <selection activeCell="G24" sqref="G24"/>
    </sheetView>
  </sheetViews>
  <sheetFormatPr defaultRowHeight="15" x14ac:dyDescent="0.25"/>
  <cols>
    <col min="1" max="1" width="2.7109375" customWidth="1"/>
    <col min="2" max="2" width="35" customWidth="1"/>
    <col min="3" max="3" width="23.28515625" customWidth="1"/>
    <col min="4" max="4" width="17.85546875" customWidth="1"/>
    <col min="5" max="5" width="20.28515625" bestFit="1" customWidth="1"/>
    <col min="6" max="6" width="16.5703125" customWidth="1"/>
  </cols>
  <sheetData>
    <row r="1" spans="2:6" x14ac:dyDescent="0.25">
      <c r="C1" s="23" t="s">
        <v>0</v>
      </c>
    </row>
    <row r="2" spans="2:6" x14ac:dyDescent="0.25">
      <c r="C2" s="23" t="s">
        <v>1</v>
      </c>
    </row>
    <row r="3" spans="2:6" ht="17.25" customHeight="1" x14ac:dyDescent="0.25">
      <c r="C3" s="23" t="s">
        <v>2</v>
      </c>
    </row>
    <row r="4" spans="2:6" x14ac:dyDescent="0.25">
      <c r="C4" s="24"/>
      <c r="D4" s="1"/>
      <c r="E4" s="1"/>
    </row>
    <row r="5" spans="2:6" x14ac:dyDescent="0.25">
      <c r="C5" s="24"/>
    </row>
    <row r="6" spans="2:6" x14ac:dyDescent="0.25">
      <c r="C6" s="24"/>
    </row>
    <row r="7" spans="2:6" x14ac:dyDescent="0.25">
      <c r="C7" s="24"/>
    </row>
    <row r="8" spans="2:6" ht="30.75" customHeight="1" x14ac:dyDescent="0.3">
      <c r="B8" s="2" t="s">
        <v>7</v>
      </c>
      <c r="C8" s="24"/>
    </row>
    <row r="9" spans="2:6" ht="33.75" customHeight="1" x14ac:dyDescent="0.3">
      <c r="B9" s="31" t="s">
        <v>8</v>
      </c>
      <c r="C9" s="31"/>
      <c r="D9" s="31"/>
      <c r="E9" s="31"/>
      <c r="F9" s="31"/>
    </row>
    <row r="12" spans="2:6" ht="45" x14ac:dyDescent="0.25">
      <c r="B12" s="12" t="s">
        <v>55</v>
      </c>
      <c r="C12" s="12" t="s">
        <v>105</v>
      </c>
      <c r="D12" s="12" t="s">
        <v>67</v>
      </c>
      <c r="E12" s="12" t="s">
        <v>54</v>
      </c>
      <c r="F12" s="12" t="s">
        <v>45</v>
      </c>
    </row>
    <row r="13" spans="2:6" ht="21.75" customHeight="1" x14ac:dyDescent="0.25">
      <c r="B13" s="11" t="s">
        <v>52</v>
      </c>
      <c r="C13" s="7">
        <f>COUNTIF(LEVANTAMENTO!F12:F26,"AVANÇADO")</f>
        <v>1</v>
      </c>
      <c r="D13" s="17">
        <f>C13/5*100</f>
        <v>20</v>
      </c>
      <c r="E13" s="7" t="str">
        <f>IF(D13&lt;1,"INEXISTENTE",IF(D13&lt;31,"BÁSICO",IF(D13&lt;80,"INTERMEDIÁRIO","AVANÇADO")))</f>
        <v>BÁSICO</v>
      </c>
      <c r="F13" s="10" t="str">
        <f>VLOOKUP(E13,$C$23:$D$26,2,FALSE)</f>
        <v>BAIXO</v>
      </c>
    </row>
    <row r="14" spans="2:6" ht="21.75" customHeight="1" x14ac:dyDescent="0.25">
      <c r="B14" s="11" t="s">
        <v>53</v>
      </c>
      <c r="C14" s="7">
        <f>COUNTIF(LEVANTAMENTO!F27:F35,"AVANÇADO")</f>
        <v>2</v>
      </c>
      <c r="D14" s="17">
        <f>C14/3*100</f>
        <v>66.666666666666657</v>
      </c>
      <c r="E14" s="7" t="str">
        <f t="shared" ref="E14:E18" si="0">IF(D14&lt;1,"INEXISTENTE",IF(D14&lt;31,"BÁSICO",IF(D14&lt;80,"INTERMEDIÁRIO","AVANÇADO")))</f>
        <v>INTERMEDIÁRIO</v>
      </c>
      <c r="F14" s="10" t="str">
        <f t="shared" ref="F14:F18" si="1">VLOOKUP(E14,$C$23:$D$26,2,FALSE)</f>
        <v>MÉDIO</v>
      </c>
    </row>
    <row r="15" spans="2:6" ht="21.75" customHeight="1" x14ac:dyDescent="0.25">
      <c r="B15" s="11" t="s">
        <v>68</v>
      </c>
      <c r="C15" s="7">
        <f>COUNTIF(LEVANTAMENTO!F36:F44,"AVANÇADO")</f>
        <v>1</v>
      </c>
      <c r="D15" s="17">
        <f>C15/3*100</f>
        <v>33.333333333333329</v>
      </c>
      <c r="E15" s="7" t="str">
        <f t="shared" si="0"/>
        <v>INTERMEDIÁRIO</v>
      </c>
      <c r="F15" s="10" t="str">
        <f t="shared" si="1"/>
        <v>MÉDIO</v>
      </c>
    </row>
    <row r="16" spans="2:6" ht="21.75" customHeight="1" x14ac:dyDescent="0.25">
      <c r="B16" s="11" t="s">
        <v>69</v>
      </c>
      <c r="C16" s="7">
        <f>COUNTIF(LEVANTAMENTO!F45:F50,"AVANÇADO")</f>
        <v>0</v>
      </c>
      <c r="D16" s="17">
        <f>C16/2*100</f>
        <v>0</v>
      </c>
      <c r="E16" s="7" t="str">
        <f t="shared" si="0"/>
        <v>INEXISTENTE</v>
      </c>
      <c r="F16" s="10" t="str">
        <f t="shared" si="1"/>
        <v>INEXISTENTE</v>
      </c>
    </row>
    <row r="17" spans="2:6" ht="21.75" customHeight="1" x14ac:dyDescent="0.25">
      <c r="B17" s="11" t="s">
        <v>70</v>
      </c>
      <c r="C17" s="7">
        <f>COUNTIF(LEVANTAMENTO!F51:F56,"AVANÇADO")</f>
        <v>1</v>
      </c>
      <c r="D17" s="17">
        <f>C17/2*100</f>
        <v>50</v>
      </c>
      <c r="E17" s="7" t="str">
        <f t="shared" si="0"/>
        <v>INTERMEDIÁRIO</v>
      </c>
      <c r="F17" s="10" t="str">
        <f t="shared" si="1"/>
        <v>MÉDIO</v>
      </c>
    </row>
    <row r="18" spans="2:6" ht="21.75" customHeight="1" x14ac:dyDescent="0.25">
      <c r="B18" s="19" t="s">
        <v>106</v>
      </c>
      <c r="C18" s="20">
        <f>SUM(C13:C17)</f>
        <v>5</v>
      </c>
      <c r="D18" s="21">
        <f>C18/15*100</f>
        <v>33.333333333333329</v>
      </c>
      <c r="E18" s="20" t="str">
        <f t="shared" si="0"/>
        <v>INTERMEDIÁRIO</v>
      </c>
      <c r="F18" s="22" t="str">
        <f t="shared" si="1"/>
        <v>MÉDIO</v>
      </c>
    </row>
    <row r="19" spans="2:6" x14ac:dyDescent="0.25">
      <c r="C19" s="18"/>
    </row>
    <row r="21" spans="2:6" x14ac:dyDescent="0.25">
      <c r="B21" s="14" t="s">
        <v>78</v>
      </c>
      <c r="C21" s="15"/>
      <c r="D21" s="16"/>
    </row>
    <row r="22" spans="2:6" ht="30" x14ac:dyDescent="0.25">
      <c r="B22" s="13" t="s">
        <v>67</v>
      </c>
      <c r="C22" s="13" t="s">
        <v>54</v>
      </c>
      <c r="D22" s="13" t="s">
        <v>45</v>
      </c>
    </row>
    <row r="23" spans="2:6" ht="24" customHeight="1" x14ac:dyDescent="0.25">
      <c r="B23" s="26" t="s">
        <v>74</v>
      </c>
      <c r="C23" s="7" t="s">
        <v>75</v>
      </c>
      <c r="D23" s="7" t="s">
        <v>75</v>
      </c>
    </row>
    <row r="24" spans="2:6" ht="24" customHeight="1" x14ac:dyDescent="0.25">
      <c r="B24" s="26" t="s">
        <v>71</v>
      </c>
      <c r="C24" s="7" t="s">
        <v>76</v>
      </c>
      <c r="D24" s="7" t="s">
        <v>47</v>
      </c>
    </row>
    <row r="25" spans="2:6" ht="24" customHeight="1" x14ac:dyDescent="0.25">
      <c r="B25" s="26" t="s">
        <v>72</v>
      </c>
      <c r="C25" s="7" t="s">
        <v>77</v>
      </c>
      <c r="D25" s="7" t="s">
        <v>48</v>
      </c>
    </row>
    <row r="26" spans="2:6" ht="24" customHeight="1" x14ac:dyDescent="0.25">
      <c r="B26" s="26" t="s">
        <v>73</v>
      </c>
      <c r="C26" s="7" t="s">
        <v>46</v>
      </c>
      <c r="D26" s="7" t="s">
        <v>49</v>
      </c>
    </row>
  </sheetData>
  <mergeCells count="1">
    <mergeCell ref="B9:F9"/>
  </mergeCells>
  <pageMargins left="0.511811024" right="0.511811024" top="0.78740157499999996" bottom="0.78740157499999996" header="0.31496062000000002" footer="0.31496062000000002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LEVANTAMENTO</vt:lpstr>
      <vt:lpstr>AVALIAÇÃO</vt:lpstr>
      <vt:lpstr>AVALIAÇÃO!Area_de_impressao</vt:lpstr>
      <vt:lpstr>LEVANTAMENTO!Area_de_impressao</vt:lpstr>
      <vt:lpstr>LEVANTAMENTO!Titulos_de_impressao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02486553</dc:creator>
  <cp:lastModifiedBy>Cristina Falquer Pereira da Silva</cp:lastModifiedBy>
  <cp:lastPrinted>2023-11-13T14:36:32Z</cp:lastPrinted>
  <dcterms:created xsi:type="dcterms:W3CDTF">2023-06-02T13:53:08Z</dcterms:created>
  <dcterms:modified xsi:type="dcterms:W3CDTF">2024-07-08T17:23:00Z</dcterms:modified>
</cp:coreProperties>
</file>